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Info Gobernación\Ciclo viabilidad y aprobacion Nuevo SGR\Ajustes\Departamentales\2022003050004 - Fase1 Agroindustrial Santuario\Documentos aprobación ajuste - 2022003050004\"/>
    </mc:Choice>
  </mc:AlternateContent>
  <xr:revisionPtr revIDLastSave="0" documentId="8_{A37C95EF-C0D4-4E7E-B29E-7969F08CB419}" xr6:coauthVersionLast="47" xr6:coauthVersionMax="47" xr10:uidLastSave="{00000000-0000-0000-0000-000000000000}"/>
  <bookViews>
    <workbookView xWindow="-108" yWindow="-108" windowWidth="23256" windowHeight="12576" tabRatio="1000" xr2:uid="{00000000-000D-0000-FFFF-FFFF00000000}"/>
  </bookViews>
  <sheets>
    <sheet name="F4.1 Concepto Ajuste_Aprobados" sheetId="20" r:id="rId1"/>
    <sheet name="F4.2. Guia identif tram." sheetId="21" state="hidden" r:id="rId2"/>
    <sheet name="Marco normativo relacionado" sheetId="17" state="hidden" r:id="rId3"/>
    <sheet name="FORMATO" sheetId="13" state="hidden" r:id="rId4"/>
    <sheet name="CTUS+CV" sheetId="10" state="hidden" r:id="rId5"/>
    <sheet name="Listas desplegables" sheetId="4" r:id="rId6"/>
    <sheet name="Fuentes requieren CTUS" sheetId="15" r:id="rId7"/>
    <sheet name="Lista de mpios" sheetId="9" state="hidden" r:id="rId8"/>
    <sheet name="Hoja1" sheetId="11" state="hidden" r:id="rId9"/>
  </sheets>
  <externalReferences>
    <externalReference r:id="rId10"/>
    <externalReference r:id="rId11"/>
  </externalReferences>
  <definedNames>
    <definedName name="_xlnm._FilterDatabase" localSheetId="0" hidden="1">'F4.1 Concepto Ajuste_Aprobados'!$B$62:$L$66</definedName>
    <definedName name="_xlnm._FilterDatabase" localSheetId="5" hidden="1">'Listas desplegables'!$A$1:$C$52</definedName>
    <definedName name="_xlnm.Print_Area" localSheetId="0">'F4.1 Concepto Ajuste_Aprobados'!$A$1:$L$128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 i="20" l="1"/>
  <c r="J41" i="21" l="1"/>
  <c r="J33" i="21"/>
  <c r="I33" i="21"/>
  <c r="J32" i="21"/>
  <c r="K32" i="21" s="1"/>
  <c r="I31" i="21"/>
  <c r="K31" i="21" s="1"/>
  <c r="I30" i="21"/>
  <c r="K30" i="21" s="1"/>
  <c r="I29" i="21"/>
  <c r="K29" i="21" s="1"/>
  <c r="J28" i="21"/>
  <c r="I28" i="21"/>
  <c r="I27" i="21"/>
  <c r="K27" i="21" s="1"/>
  <c r="I26" i="21"/>
  <c r="K26" i="21" s="1"/>
  <c r="I25" i="21"/>
  <c r="K25" i="21" s="1"/>
  <c r="J24" i="21"/>
  <c r="I24" i="21"/>
  <c r="J23" i="21"/>
  <c r="I23" i="21"/>
  <c r="I22" i="21"/>
  <c r="K22" i="21" s="1"/>
  <c r="J21" i="21"/>
  <c r="I21" i="21"/>
  <c r="J20" i="21"/>
  <c r="I20" i="21"/>
  <c r="I55" i="21"/>
  <c r="K54" i="21"/>
  <c r="J53" i="21"/>
  <c r="J55" i="21" s="1"/>
  <c r="K48" i="21"/>
  <c r="K47" i="21"/>
  <c r="K46" i="21"/>
  <c r="I74" i="20"/>
  <c r="D74" i="20"/>
  <c r="I66" i="20"/>
  <c r="D66" i="20"/>
  <c r="I75" i="20" l="1"/>
  <c r="B61" i="20"/>
  <c r="C61" i="20"/>
  <c r="K20" i="21"/>
  <c r="C79" i="20"/>
  <c r="F79" i="20"/>
  <c r="K55" i="21"/>
  <c r="K28" i="21"/>
  <c r="K33" i="21"/>
  <c r="K24" i="21"/>
  <c r="K23" i="21"/>
  <c r="I34" i="21"/>
  <c r="J34" i="21"/>
  <c r="K21" i="21"/>
  <c r="I67" i="20"/>
  <c r="K53" i="21"/>
  <c r="B79" i="20" l="1"/>
  <c r="K34" i="21"/>
  <c r="H41" i="21"/>
  <c r="K6" i="13" l="1"/>
  <c r="K7" i="13"/>
  <c r="K8" i="13"/>
  <c r="K12" i="13"/>
  <c r="K13" i="13"/>
  <c r="K16" i="13"/>
  <c r="K17" i="13"/>
  <c r="K5" i="13"/>
  <c r="I15" i="13"/>
  <c r="K15" i="13" s="1"/>
  <c r="I14" i="13"/>
  <c r="K14" i="13" s="1"/>
  <c r="I13" i="13"/>
  <c r="I10" i="13"/>
  <c r="K10" i="13" s="1"/>
  <c r="I11" i="13"/>
  <c r="K11" i="13" s="1"/>
  <c r="I9" i="13"/>
  <c r="K9" i="13" s="1"/>
  <c r="K22" i="13" l="1"/>
  <c r="K21" i="13"/>
  <c r="K23"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r>
          <rPr>
            <sz val="10"/>
            <color rgb="FF000000"/>
            <rFont val="Times New Roman"/>
            <family val="1"/>
          </rPr>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r>
      </text>
    </comment>
  </commentList>
</comments>
</file>

<file path=xl/sharedStrings.xml><?xml version="1.0" encoding="utf-8"?>
<sst xmlns="http://schemas.openxmlformats.org/spreadsheetml/2006/main" count="4903" uniqueCount="2005">
  <si>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</si>
  <si>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</si>
  <si>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</si>
  <si>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</si>
  <si>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</si>
  <si>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</si>
  <si>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</si>
  <si>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</si>
  <si>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</si>
  <si>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</si>
  <si>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</si>
  <si>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</si>
  <si>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</si>
  <si>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</si>
  <si>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</si>
  <si>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</si>
  <si>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</si>
  <si>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</si>
  <si>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</si>
  <si>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</si>
  <si>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</si>
  <si>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</si>
  <si>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</si>
  <si>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</si>
  <si>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</si>
  <si>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</si>
  <si>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</si>
  <si>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</si>
  <si>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</si>
  <si>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</si>
  <si>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</si>
  <si>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</si>
  <si>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</si>
  <si>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</si>
  <si>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</si>
  <si>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</si>
  <si>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</si>
  <si>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</si>
  <si>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</si>
  <si>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</si>
  <si>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</si>
  <si>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</si>
  <si>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</si>
  <si>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</si>
  <si>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</si>
  <si>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</si>
  <si>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</si>
  <si>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</si>
  <si>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</si>
  <si>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</si>
  <si>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</si>
  <si>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</si>
  <si>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</si>
  <si>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</si>
  <si>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</si>
  <si>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</si>
  <si>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</si>
  <si>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</si>
  <si>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</si>
  <si>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</si>
  <si>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</si>
  <si>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</si>
  <si>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</si>
  <si>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</si>
  <si>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</si>
  <si>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</si>
  <si>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</si>
  <si>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</si>
  <si>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</si>
  <si>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</si>
  <si>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</si>
  <si>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</si>
  <si>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</si>
  <si>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</si>
  <si>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</si>
  <si>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</si>
  <si>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</si>
  <si>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</si>
  <si>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</si>
  <si>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</si>
  <si>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</si>
  <si>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</si>
  <si>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</si>
  <si>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</si>
  <si>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</si>
  <si>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</si>
  <si>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</si>
  <si>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</si>
  <si>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</si>
  <si>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</si>
  <si>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</si>
  <si>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</si>
  <si>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</si>
  <si>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</si>
  <si>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</si>
  <si>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</si>
  <si>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</si>
  <si>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</si>
  <si>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</si>
  <si>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</si>
  <si>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</si>
  <si>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</si>
  <si>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</si>
  <si>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</si>
  <si>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</si>
  <si>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</si>
  <si>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</si>
  <si>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</si>
  <si>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</si>
  <si>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</si>
  <si>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</si>
  <si>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</si>
  <si>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</si>
  <si>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</si>
  <si>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</si>
  <si>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</si>
  <si>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</si>
  <si>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</si>
  <si>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</si>
  <si>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</si>
  <si>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</si>
  <si>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</si>
  <si>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</si>
  <si>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</si>
  <si>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</si>
  <si>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</si>
  <si>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</si>
  <si>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</si>
  <si>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</si>
  <si>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</si>
  <si>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</si>
  <si>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</si>
  <si>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</si>
  <si>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</si>
  <si>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</si>
  <si>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</si>
  <si>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</si>
  <si>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</si>
  <si>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</si>
  <si>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</si>
  <si>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</si>
  <si>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</si>
  <si>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</si>
  <si>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</si>
  <si>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</si>
  <si>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rPr>
      <t xml:space="preserve">1. </t>
    </r>
    <r>
      <rPr>
        <sz val="6"/>
        <rFont val="Avenir Next"/>
      </rPr>
      <t>Proyecto formulado en la Metodología General Ajustada (MGA).</t>
    </r>
  </si>
  <si>
    <r>
      <rPr>
        <b/>
        <sz val="6"/>
        <rFont val="Avenir Next"/>
      </rPr>
      <t xml:space="preserve">2. </t>
    </r>
    <r>
      <rPr>
        <sz val="6"/>
        <rFont val="Avenir Next"/>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</si>
  <si>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rPr>
      <t xml:space="preserve">4. </t>
    </r>
    <r>
      <rPr>
        <sz val="6"/>
        <rFont val="Avenir Next"/>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</si>
  <si>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</si>
  <si>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rPr>
      <t xml:space="preserve">2. </t>
    </r>
    <r>
      <rPr>
        <sz val="6"/>
        <rFont val="Avenir Next"/>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</si>
  <si>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rPr>
      <t xml:space="preserve">4. </t>
    </r>
    <r>
      <rPr>
        <sz val="6"/>
        <rFont val="Avenir Next"/>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</si>
  <si>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rPr>
      <t xml:space="preserve">5. </t>
    </r>
    <r>
      <rPr>
        <sz val="6"/>
        <rFont val="Avenir Next"/>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</si>
  <si>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rPr>
      <t xml:space="preserve">6. </t>
    </r>
    <r>
      <rPr>
        <sz val="6"/>
        <rFont val="Avenir Next"/>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</si>
  <si>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rPr>
      <t xml:space="preserve">1. </t>
    </r>
    <r>
      <rPr>
        <sz val="6"/>
        <rFont val="Avenir Next"/>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</si>
  <si>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rPr>
      <t xml:space="preserve">Artículo 4.1.2.1.4. Requisitos generales adicionales para proyectos de inversión que incluyan como uno de sus componentes la compra de predios.
</t>
    </r>
    <r>
      <rPr>
        <sz val="6"/>
        <rFont val="Avenir Next"/>
      </rPr>
      <t>Los proyectos de inversión en fase II y III que incluyan como uno de sus componentes la compra de predios, además de los requisitos generales aplicables, deben presentar los siguientes:</t>
    </r>
  </si>
  <si>
    <r>
      <rPr>
        <b/>
        <sz val="6"/>
        <rFont val="Avenir Next"/>
      </rPr>
      <t xml:space="preserve">1. </t>
    </r>
    <r>
      <rPr>
        <sz val="6"/>
        <rFont val="Avenir Next"/>
      </rPr>
      <t>Plano de localización.</t>
    </r>
  </si>
  <si>
    <r>
      <rPr>
        <b/>
        <sz val="6"/>
        <rFont val="Avenir Next"/>
      </rPr>
      <t xml:space="preserve">2. </t>
    </r>
    <r>
      <rPr>
        <sz val="6"/>
        <rFont val="Avenir Next"/>
      </rPr>
      <t>Estudio de alternativas de los predios, en el cual se identifique y sustente técnica, jurídica y financieramente la selección de los predios a comprar.</t>
    </r>
  </si>
  <si>
    <r>
      <rPr>
        <b/>
        <sz val="6"/>
        <rFont val="Avenir Next"/>
      </rPr>
      <t xml:space="preserve">3. </t>
    </r>
    <r>
      <rPr>
        <sz val="6"/>
        <rFont val="Avenir Next"/>
      </rPr>
      <t>El certificado de que trata el numeral 4º del artículo 4.1.2.1.1 del presente acuerdo debe además especificar usos, tratamiento, índices de ocupación y construcción aplicable a los predios seleccionados.</t>
    </r>
  </si>
  <si>
    <r>
      <rPr>
        <b/>
        <sz val="6"/>
        <rFont val="Avenir Next"/>
      </rPr>
      <t xml:space="preserve">4. </t>
    </r>
    <r>
      <rPr>
        <sz val="6"/>
        <rFont val="Avenir Next"/>
      </rPr>
      <t>Avalúo comercial de los predios seleccionados elaborado por el Instituto Geográfico Agustín Codazzi (IGAC) o por persona natural o jurídica competente.</t>
    </r>
  </si>
  <si>
    <r>
      <rPr>
        <b/>
        <sz val="6"/>
        <rFont val="Avenir Next"/>
      </rPr>
      <t xml:space="preserve">5. </t>
    </r>
    <r>
      <rPr>
        <sz val="6"/>
        <rFont val="Avenir Next"/>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</si>
  <si>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rPr>
      <t xml:space="preserve">Parágrafo. </t>
    </r>
    <r>
      <rPr>
        <sz val="6"/>
        <rFont val="Avenir Next"/>
      </rPr>
      <t>No se podrán financiar proyectos cuyo único componente sea la compra de predios.</t>
    </r>
  </si>
  <si>
    <r>
      <rPr>
        <sz val="6"/>
        <rFont val="Avenir Next"/>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rPr>
      <t xml:space="preserve">Parágrafo. </t>
    </r>
    <r>
      <rPr>
        <sz val="6"/>
        <rFont val="Avenir Next"/>
      </rPr>
      <t>En el evento en que las licencias o permisos no sean otorgados procederá la liberación de recursos en los términos señalados en el artículo 4.4.3.2. del presente acuerdo.</t>
    </r>
  </si>
  <si>
    <r>
      <rPr>
        <b/>
        <sz val="6"/>
        <rFont val="Avenir Next"/>
      </rPr>
      <t xml:space="preserve">1. </t>
    </r>
    <r>
      <rPr>
        <sz val="6"/>
        <rFont val="Avenir Next"/>
      </rPr>
      <t>Certificado suscrito por el representante legal de la entidad que presenta el proyecto, en el cual se defina:</t>
    </r>
    <r>
      <rPr>
        <sz val="6"/>
        <color rgb="FF000000"/>
        <rFont val="Avenir Next"/>
      </rPr>
      <t xml:space="preserve">
a) La entidad titular de la maquinaria.
b) La entidad responsable de la administración, cuidado y custodia. En caso de ser una entidad diferente a la entidad titular se debe adjuntar aval por dicha entidad.</t>
    </r>
  </si>
  <si>
    <r>
      <rPr>
        <b/>
        <sz val="6"/>
        <rFont val="Avenir Next"/>
      </rPr>
      <t xml:space="preserve">2. </t>
    </r>
    <r>
      <rPr>
        <sz val="6"/>
        <rFont val="Avenir Next"/>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</si>
  <si>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rPr>
      <t xml:space="preserve">1. </t>
    </r>
    <r>
      <rPr>
        <sz val="6"/>
        <rFont val="Avenir Next"/>
      </rPr>
      <t>Documento suscrito por el representante legal de la entidad territorial que contenga:</t>
    </r>
    <r>
      <rPr>
        <sz val="6"/>
        <color rgb="FF000000"/>
        <rFont val="Avenir Next"/>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</si>
  <si>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rPr>
      <t xml:space="preserve">2. </t>
    </r>
    <r>
      <rPr>
        <sz val="6"/>
        <rFont val="Avenir Next"/>
      </rPr>
      <t>Copia del último informe de supervisión o de interventoría según corresponda y soporte fotográfico.</t>
    </r>
  </si>
  <si>
    <r>
      <rPr>
        <b/>
        <sz val="6"/>
        <rFont val="Avenir Next"/>
      </rPr>
      <t xml:space="preserve">3. </t>
    </r>
    <r>
      <rPr>
        <sz val="6"/>
        <rFont val="Avenir Next"/>
      </rPr>
      <t>Documento técnico suscrito por el supervisor o interventor, según corresponda, en el cual se detalle el estado actual de ejecución física y financiera del proyecto inicial.</t>
    </r>
  </si>
  <si>
    <r>
      <rPr>
        <b/>
        <sz val="6"/>
        <rFont val="Avenir Next"/>
      </rPr>
      <t xml:space="preserve">4. </t>
    </r>
    <r>
      <rPr>
        <sz val="6"/>
        <rFont val="Avenir Next"/>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</si>
  <si>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rPr>
      <t xml:space="preserve">1. </t>
    </r>
    <r>
      <rPr>
        <sz val="6"/>
        <rFont val="Avenir Next"/>
      </rPr>
      <t>Carta de intención que soporte el monto de la cofinanciación registrado en la MGA, suscrita por el ordenador del gasto o quien haga sus veces en la respectiva entidad del orden nacional.</t>
    </r>
  </si>
  <si>
    <r>
      <rPr>
        <b/>
        <sz val="6"/>
        <rFont val="Avenir Next"/>
      </rPr>
      <t xml:space="preserve">2. </t>
    </r>
    <r>
      <rPr>
        <sz val="6"/>
        <rFont val="Avenir Next"/>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</si>
  <si>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rPr>
      <t xml:space="preserve">1. </t>
    </r>
    <r>
      <rPr>
        <sz val="6"/>
        <rFont val="Avenir Next"/>
      </rPr>
      <t>Copia de la aprobación de la valoración de obligaciones contingentes expedida por el Ministerio de Hacienda y Crédito Público.</t>
    </r>
  </si>
  <si>
    <r>
      <rPr>
        <b/>
        <sz val="6"/>
        <rFont val="Avenir Next"/>
      </rPr>
      <t xml:space="preserve">2. </t>
    </r>
    <r>
      <rPr>
        <sz val="6"/>
        <rFont val="Avenir Next"/>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</si>
  <si>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rPr>
      <t xml:space="preserve">3. </t>
    </r>
    <r>
      <rPr>
        <sz val="6"/>
        <rFont val="Avenir Next"/>
      </rPr>
      <t>Copia de la aprobación de las cláusulas contractuales y financieras cuando se trate de proyectos cofinanciados por la Nación, expedida por el Ministerio de Hacienda y Crédito Público.</t>
    </r>
  </si>
  <si>
    <r>
      <rPr>
        <b/>
        <sz val="6"/>
        <rFont val="Avenir Next"/>
      </rPr>
      <t xml:space="preserve">1. </t>
    </r>
    <r>
      <rPr>
        <sz val="6"/>
        <rFont val="Avenir Next"/>
      </rPr>
      <t>Proyecto formulado en la MGA.</t>
    </r>
  </si>
  <si>
    <r>
      <rPr>
        <b/>
        <sz val="6"/>
        <rFont val="Avenir Next"/>
      </rPr>
      <t xml:space="preserve">2. </t>
    </r>
    <r>
      <rPr>
        <sz val="6"/>
        <rFont val="Avenir Next"/>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</si>
  <si>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rPr>
      <t xml:space="preserve">3. </t>
    </r>
    <r>
      <rPr>
        <sz val="6"/>
        <rFont val="Avenir Next"/>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</si>
  <si>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rPr>
      <t xml:space="preserve">a. </t>
    </r>
    <r>
      <rPr>
        <sz val="6"/>
        <rFont val="Avenir Next"/>
      </rPr>
      <t>Localización exacta de la obra.</t>
    </r>
  </si>
  <si>
    <r>
      <rPr>
        <b/>
        <sz val="6"/>
        <rFont val="Avenir Next"/>
      </rPr>
      <t xml:space="preserve">b. </t>
    </r>
    <r>
      <rPr>
        <sz val="6"/>
        <rFont val="Avenir Next"/>
      </rPr>
      <t>Estudios hidrológico e hidráulico.</t>
    </r>
  </si>
  <si>
    <r>
      <rPr>
        <b/>
        <sz val="6"/>
        <rFont val="Avenir Next"/>
      </rPr>
      <t xml:space="preserve">c. </t>
    </r>
    <r>
      <rPr>
        <sz val="6"/>
        <rFont val="Avenir Next"/>
      </rPr>
      <t>Estudios geológico y geotécnico.</t>
    </r>
  </si>
  <si>
    <r>
      <rPr>
        <b/>
        <sz val="6"/>
        <rFont val="Avenir Next"/>
      </rPr>
      <t xml:space="preserve">d. </t>
    </r>
    <r>
      <rPr>
        <sz val="6"/>
        <rFont val="Avenir Next"/>
      </rPr>
      <t>Estudios de suelos.</t>
    </r>
  </si>
  <si>
    <r>
      <rPr>
        <b/>
        <sz val="6"/>
        <rFont val="Avenir Next"/>
      </rPr>
      <t xml:space="preserve">e. </t>
    </r>
    <r>
      <rPr>
        <sz val="6"/>
        <rFont val="Avenir Next"/>
      </rPr>
      <t>Diseño de estructuras.</t>
    </r>
  </si>
  <si>
    <r>
      <rPr>
        <b/>
        <sz val="6"/>
        <rFont val="Avenir Next"/>
      </rPr>
      <t xml:space="preserve">f. </t>
    </r>
    <r>
      <rPr>
        <sz val="6"/>
        <rFont val="Avenir Next"/>
      </rPr>
      <t>Planos de construcción generales y de detalle, como planta, perfiles, cortes, estructurales y obras de drenaje.</t>
    </r>
  </si>
  <si>
    <r>
      <rPr>
        <b/>
        <sz val="6"/>
        <rFont val="Avenir Next"/>
      </rPr>
      <t xml:space="preserve">g. </t>
    </r>
    <r>
      <rPr>
        <sz val="6"/>
        <rFont val="Avenir Next"/>
      </rPr>
      <t>Proceso constructivo del proyecto.</t>
    </r>
  </si>
  <si>
    <r>
      <rPr>
        <b/>
        <sz val="6"/>
        <rFont val="Avenir Next"/>
      </rPr>
      <t xml:space="preserve">h. </t>
    </r>
    <r>
      <rPr>
        <sz val="6"/>
        <rFont val="Avenir Next"/>
      </rPr>
      <t>Estudios ambientales de conformidad con la Ley 1682 de 2013 (literal c del artículo 7 y artículo 39) y el costeo para su implementación.</t>
    </r>
  </si>
  <si>
    <r>
      <rPr>
        <b/>
        <sz val="6"/>
        <rFont val="Avenir Next"/>
      </rPr>
      <t xml:space="preserve">i. </t>
    </r>
    <r>
      <rPr>
        <sz val="6"/>
        <rFont val="Avenir Next"/>
      </rPr>
      <t>Plan de manejo de tránsito y el costeo para su implementación.</t>
    </r>
  </si>
  <si>
    <r>
      <rPr>
        <b/>
        <sz val="6"/>
        <rFont val="Avenir Next"/>
      </rPr>
      <t xml:space="preserve">1. </t>
    </r>
    <r>
      <rPr>
        <sz val="6"/>
        <rFont val="Avenir Next"/>
      </rPr>
      <t>Certificado en donde conste que la intervención en la vía es competencia de la entidad. Si la intervención en la vía es competencia de otra entidad, documento que avale la intervención a realizar.</t>
    </r>
  </si>
  <si>
    <r>
      <rPr>
        <b/>
        <sz val="6"/>
        <rFont val="Avenir Next"/>
      </rPr>
      <t xml:space="preserve">2. </t>
    </r>
    <r>
      <rPr>
        <sz val="6"/>
        <rFont val="Avenir Next"/>
      </rPr>
      <t>Levantamiento topográfico.</t>
    </r>
  </si>
  <si>
    <r>
      <rPr>
        <b/>
        <sz val="6"/>
        <rFont val="Avenir Next"/>
      </rPr>
      <t xml:space="preserve">3. </t>
    </r>
    <r>
      <rPr>
        <sz val="6"/>
        <rFont val="Avenir Next"/>
      </rPr>
      <t>Diseño geométrico para vías nuevas o proyectos que cambien alineamiento de la vía.</t>
    </r>
  </si>
  <si>
    <r>
      <rPr>
        <b/>
        <sz val="6"/>
        <rFont val="Avenir Next"/>
      </rPr>
      <t xml:space="preserve">4. </t>
    </r>
    <r>
      <rPr>
        <sz val="6"/>
        <rFont val="Avenir Next"/>
      </rPr>
      <t>Estudio de tránsito.</t>
    </r>
  </si>
  <si>
    <r>
      <rPr>
        <b/>
        <sz val="6"/>
        <rFont val="Avenir Next"/>
      </rPr>
      <t xml:space="preserve">5. </t>
    </r>
    <r>
      <rPr>
        <sz val="6"/>
        <rFont val="Avenir Next"/>
      </rPr>
      <t>Diseño de estructura del pavimento.</t>
    </r>
  </si>
  <si>
    <r>
      <rPr>
        <b/>
        <sz val="6"/>
        <rFont val="Avenir Next"/>
      </rPr>
      <t xml:space="preserve">6. </t>
    </r>
    <r>
      <rPr>
        <sz val="6"/>
        <rFont val="Avenir Next"/>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</si>
  <si>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rPr>
      <t xml:space="preserve">7. </t>
    </r>
    <r>
      <rPr>
        <sz val="6"/>
        <rFont val="Avenir Next"/>
      </rPr>
      <t>Estudios y diseños definitivos de los puntos críticos incluidos dentro del tramo del proyecto a presentar, puntos críticos del orden geológico, geotécnico, de suelos, hidráulico, drenaje, entre otros.</t>
    </r>
  </si>
  <si>
    <r>
      <rPr>
        <b/>
        <sz val="6"/>
        <rFont val="Avenir Next"/>
      </rPr>
      <t xml:space="preserve">8. </t>
    </r>
    <r>
      <rPr>
        <sz val="6"/>
        <rFont val="Avenir Next"/>
      </rPr>
      <t>Estudios y diseños definitivos de estructuras especiales como puentes y túneles.</t>
    </r>
  </si>
  <si>
    <r>
      <rPr>
        <b/>
        <sz val="6"/>
        <rFont val="Avenir Next"/>
      </rPr>
      <t xml:space="preserve">10. </t>
    </r>
    <r>
      <rPr>
        <sz val="6"/>
        <rFont val="Avenir Next"/>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</si>
  <si>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rPr>
      <t xml:space="preserve">11. </t>
    </r>
    <r>
      <rPr>
        <sz val="6"/>
        <rFont val="Avenir Next"/>
      </rPr>
      <t>Certificado de que la vía a intervenir cuenta con redes de servicios públicos en buen estado y que no se planean intervenir.</t>
    </r>
  </si>
  <si>
    <r>
      <rPr>
        <b/>
        <sz val="6"/>
        <rFont val="Avenir Next"/>
      </rPr>
      <t xml:space="preserve">12. </t>
    </r>
    <r>
      <rPr>
        <sz val="6"/>
        <rFont val="Avenir Next"/>
      </rPr>
      <t>Esquema de localización o certificación de la ubicación de las fuentes de materiales que van a realizar y garanticen el suministro con las distancias de acarreo.</t>
    </r>
  </si>
  <si>
    <r>
      <rPr>
        <b/>
        <sz val="6"/>
        <rFont val="Avenir Next"/>
      </rPr>
      <t xml:space="preserve">13. </t>
    </r>
    <r>
      <rPr>
        <sz val="6"/>
        <rFont val="Avenir Next"/>
      </rPr>
      <t>Para vías primarias, certificado en el que conste que la vía está acorde con el Plan de Adaptación al Cambio Climático de la Red Vial Primaria de Colombia.</t>
    </r>
  </si>
  <si>
    <r>
      <rPr>
        <b/>
        <sz val="6"/>
        <rFont val="Avenir Next"/>
      </rPr>
      <t xml:space="preserve">14. </t>
    </r>
    <r>
      <rPr>
        <sz val="6"/>
        <rFont val="Avenir Next"/>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</si>
  <si>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rPr>
      <t xml:space="preserve">15. </t>
    </r>
    <r>
      <rPr>
        <sz val="6"/>
        <rFont val="Avenir Next"/>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</si>
  <si>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rPr>
      <t xml:space="preserve">1. </t>
    </r>
    <r>
      <rPr>
        <sz val="6"/>
        <rFont val="Avenir Next"/>
      </rPr>
      <t>Estudios geomorfológicos e hidráulicos fluviales.</t>
    </r>
  </si>
  <si>
    <r>
      <rPr>
        <b/>
        <sz val="6"/>
        <rFont val="Avenir Next"/>
      </rPr>
      <t xml:space="preserve">2. </t>
    </r>
    <r>
      <rPr>
        <sz val="6"/>
        <rFont val="Avenir Next"/>
      </rPr>
      <t>Estudio de demanda para proyectos de infraestructura portuaria y de navegabilidad.</t>
    </r>
  </si>
  <si>
    <r>
      <rPr>
        <b/>
        <sz val="6"/>
        <rFont val="Avenir Next"/>
      </rPr>
      <t xml:space="preserve">3. </t>
    </r>
    <r>
      <rPr>
        <sz val="6"/>
        <rFont val="Avenir Next"/>
      </rPr>
      <t>Análisis de riesgo hidráulico de las obras a construir.</t>
    </r>
  </si>
  <si>
    <r>
      <rPr>
        <b/>
        <sz val="6"/>
        <rFont val="Avenir Next"/>
      </rPr>
      <t xml:space="preserve">4. </t>
    </r>
    <r>
      <rPr>
        <sz val="6"/>
        <rFont val="Avenir Next"/>
      </rPr>
      <t>Para proyectos en el rio Magdalena, certificado expedido por CORMAGDALENA en el cual conste que el proyecto fluvial en el río Magdalena está acorde con su plan de acción.</t>
    </r>
  </si>
  <si>
    <r>
      <rPr>
        <b/>
        <sz val="6"/>
        <rFont val="Avenir Next"/>
      </rPr>
      <t xml:space="preserve">1. </t>
    </r>
    <r>
      <rPr>
        <sz val="6"/>
        <rFont val="Avenir Next"/>
      </rPr>
      <t>Permiso de construcción del aeródromo que se va a intervenir, expedido por la Unidad Administrativa Especial de la Aeronáutica Civil.</t>
    </r>
  </si>
  <si>
    <r>
      <rPr>
        <b/>
        <sz val="6"/>
        <rFont val="Avenir Next"/>
      </rPr>
      <t xml:space="preserve">2. </t>
    </r>
    <r>
      <rPr>
        <sz val="6"/>
        <rFont val="Avenir Next"/>
      </rPr>
      <t>Permiso de operación del aeródromo que se va a intervenir, expedido por la Unidad Administrativa Especial de la Aeronáutica Civil.</t>
    </r>
  </si>
  <si>
    <r>
      <rPr>
        <b/>
        <sz val="6"/>
        <rFont val="Avenir Next"/>
      </rPr>
      <t xml:space="preserve">1. </t>
    </r>
    <r>
      <rPr>
        <sz val="6"/>
        <rFont val="Avenir Next"/>
      </rPr>
      <t>Levantamiento topográfico.</t>
    </r>
  </si>
  <si>
    <r>
      <rPr>
        <b/>
        <sz val="6"/>
        <rFont val="Avenir Next"/>
      </rPr>
      <t xml:space="preserve">3. </t>
    </r>
    <r>
      <rPr>
        <sz val="6"/>
        <rFont val="Avenir Next"/>
      </rPr>
      <t>Diseños de la infraestructura y la superestructura de vía.</t>
    </r>
  </si>
  <si>
    <r>
      <rPr>
        <b/>
        <sz val="6"/>
        <rFont val="Avenir Next"/>
      </rPr>
      <t xml:space="preserve">4. </t>
    </r>
    <r>
      <rPr>
        <sz val="6"/>
        <rFont val="Avenir Next"/>
      </rPr>
      <t>Diseño de obras especiales como puentes, túneles, tratamiento de taludes.</t>
    </r>
  </si>
  <si>
    <r>
      <rPr>
        <b/>
        <sz val="6"/>
        <rFont val="Avenir Next"/>
      </rPr>
      <t xml:space="preserve">5. </t>
    </r>
    <r>
      <rPr>
        <sz val="6"/>
        <rFont val="Avenir Next"/>
      </rPr>
      <t>Señalización de vía.</t>
    </r>
  </si>
  <si>
    <r>
      <rPr>
        <b/>
        <sz val="6"/>
        <rFont val="Avenir Next"/>
      </rPr>
      <t xml:space="preserve">6. </t>
    </r>
    <r>
      <rPr>
        <sz val="6"/>
        <rFont val="Avenir Next"/>
      </rPr>
      <t>Estudio de seguridad en la vía, que incluya pasos a nivel.</t>
    </r>
  </si>
  <si>
    <r>
      <rPr>
        <b/>
        <sz val="6"/>
        <rFont val="Avenir Next"/>
      </rPr>
      <t xml:space="preserve">7. </t>
    </r>
    <r>
      <rPr>
        <sz val="6"/>
        <rFont val="Avenir Next"/>
      </rPr>
      <t>Estudio de equipos a utilizar como material rodante y equipos de vía.</t>
    </r>
  </si>
  <si>
    <r>
      <rPr>
        <b/>
        <sz val="6"/>
        <rFont val="Avenir Next"/>
      </rPr>
      <t xml:space="preserve">1. </t>
    </r>
    <r>
      <rPr>
        <sz val="6"/>
        <rFont val="Avenir Next"/>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</si>
  <si>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rPr>
      <t xml:space="preserve">2. </t>
    </r>
    <r>
      <rPr>
        <sz val="6"/>
        <rFont val="Avenir Next"/>
      </rPr>
      <t>Estructuración técnica, legal y financiera de la plataforma logística que incluya el modelo de gestión y la viabilidad de las unidades de negocio del proyecto.</t>
    </r>
  </si>
  <si>
    <r>
      <rPr>
        <b/>
        <sz val="6"/>
        <rFont val="Avenir Next"/>
      </rPr>
      <t xml:space="preserve">1. </t>
    </r>
    <r>
      <rPr>
        <sz val="6"/>
        <rFont val="Avenir Next"/>
      </rPr>
      <t>Estudio de tránsito.</t>
    </r>
  </si>
  <si>
    <r>
      <rPr>
        <b/>
        <sz val="6"/>
        <rFont val="Avenir Next"/>
      </rPr>
      <t xml:space="preserve">2. </t>
    </r>
    <r>
      <rPr>
        <sz val="6"/>
        <rFont val="Avenir Next"/>
      </rPr>
      <t>Certificado de que la ubicación del proyecto no está siendo intervenida, en caso contrario debe especificar qué tipo de obras se llevan a cabo y con qué fuentes de recursos están siendo ejecutadas.</t>
    </r>
  </si>
  <si>
    <r>
      <rPr>
        <b/>
        <sz val="6"/>
        <rFont val="Avenir Next"/>
      </rPr>
      <t xml:space="preserve">3. </t>
    </r>
    <r>
      <rPr>
        <sz val="6"/>
        <rFont val="Avenir Next"/>
      </rPr>
      <t>Cuando no se intervengan estructuras existentes, los chequeos técnicos pertinentes que garanticen la estabilidad y funcionalidad durante la vida útil proyectada.</t>
    </r>
  </si>
  <si>
    <r>
      <rPr>
        <b/>
        <sz val="6"/>
        <rFont val="Avenir Next"/>
      </rPr>
      <t xml:space="preserve">1. </t>
    </r>
    <r>
      <rPr>
        <sz val="6"/>
        <rFont val="Avenir Next"/>
      </rPr>
      <t>Zona de Influencia.</t>
    </r>
  </si>
  <si>
    <r>
      <rPr>
        <b/>
        <sz val="6"/>
        <rFont val="Avenir Next"/>
      </rPr>
      <t xml:space="preserve">2. </t>
    </r>
    <r>
      <rPr>
        <sz val="6"/>
        <rFont val="Avenir Next"/>
      </rPr>
      <t>Análisis de la demanda de viajeros y proyección a 15 años.</t>
    </r>
  </si>
  <si>
    <r>
      <rPr>
        <b/>
        <sz val="6"/>
        <rFont val="Avenir Next"/>
      </rPr>
      <t xml:space="preserve">3. </t>
    </r>
    <r>
      <rPr>
        <sz val="6"/>
        <rFont val="Avenir Next"/>
      </rPr>
      <t>Sistema tecnológico y descripción del mismo.</t>
    </r>
  </si>
  <si>
    <r>
      <rPr>
        <b/>
        <sz val="6"/>
        <rFont val="Avenir Next"/>
      </rPr>
      <t xml:space="preserve">4. </t>
    </r>
    <r>
      <rPr>
        <sz val="6"/>
        <rFont val="Avenir Next"/>
      </rPr>
      <t>Costos de operación.</t>
    </r>
  </si>
  <si>
    <r>
      <rPr>
        <b/>
        <sz val="6"/>
        <rFont val="Avenir Next"/>
      </rPr>
      <t xml:space="preserve">5. </t>
    </r>
    <r>
      <rPr>
        <sz val="6"/>
        <rFont val="Avenir Next"/>
      </rPr>
      <t>Análisis de seguridad de equipos y protección de usuarios.</t>
    </r>
  </si>
  <si>
    <r>
      <rPr>
        <b/>
        <sz val="6"/>
        <rFont val="Avenir Next"/>
      </rPr>
      <t xml:space="preserve">1. </t>
    </r>
    <r>
      <rPr>
        <sz val="6"/>
        <rFont val="Avenir Next"/>
      </rPr>
      <t>Para SITM, documento en el que se señale los números de los documentos CONPES en los que el proyecto fue declarado de importancia estratégica para el país.</t>
    </r>
  </si>
  <si>
    <r>
      <rPr>
        <b/>
        <sz val="6"/>
        <rFont val="Avenir Next"/>
      </rPr>
      <t xml:space="preserve">2. </t>
    </r>
    <r>
      <rPr>
        <sz val="6"/>
        <rFont val="Avenir Next"/>
      </rPr>
      <t>Para proyectos de SETP, el decreto municipal o distrital de adopción del Sistema.</t>
    </r>
  </si>
  <si>
    <r>
      <rPr>
        <b/>
        <sz val="6"/>
        <rFont val="Avenir Next"/>
      </rPr>
      <t xml:space="preserve">3. </t>
    </r>
    <r>
      <rPr>
        <sz val="6"/>
        <rFont val="Avenir Next"/>
      </rPr>
      <t>Certificado de la constitución de un ente gestor, que será el titular del SETP o el SITM.</t>
    </r>
  </si>
  <si>
    <r>
      <rPr>
        <b/>
        <sz val="6"/>
        <rFont val="Avenir Next"/>
      </rPr>
      <t xml:space="preserve">1. </t>
    </r>
    <r>
      <rPr>
        <sz val="6"/>
        <rFont val="Avenir Next"/>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</si>
  <si>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rPr>
      <t xml:space="preserve">2. </t>
    </r>
    <r>
      <rPr>
        <sz val="6"/>
        <rFont val="Avenir Next"/>
      </rPr>
      <t>Comunicación del Ministerio de Transporte en la cual se señale que las condiciones técnicas de la infraestructura del proyecto cumplen con los estándares mínimos establecidos para terminales de transporte.</t>
    </r>
  </si>
  <si>
    <r>
      <rPr>
        <b/>
        <sz val="6"/>
        <rFont val="Avenir Next"/>
      </rPr>
      <t xml:space="preserve">3. </t>
    </r>
    <r>
      <rPr>
        <sz val="6"/>
        <rFont val="Avenir Next"/>
      </rPr>
      <t>Comunicación del municipio o distrito en la cual acepte la implantación del proyecto en su territorio.</t>
    </r>
  </si>
  <si>
    <r>
      <rPr>
        <b/>
        <sz val="6"/>
        <rFont val="Avenir Next"/>
      </rPr>
      <t xml:space="preserve">9. </t>
    </r>
    <r>
      <rPr>
        <sz val="6"/>
        <rFont val="Avenir Next"/>
      </rPr>
      <t>Para proyectos que incluyan vías urbanas o centros poblados, se debe identificar y presentar en concordancia con el artículo 7 de la Ley 1682 de 2013, cuando aplique, certificación en la que se especifique:</t>
    </r>
    <r>
      <rPr>
        <sz val="6"/>
        <color rgb="FF000000"/>
        <rFont val="Avenir Next"/>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</si>
  <si>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rPr>
      <t xml:space="preserve">2. </t>
    </r>
    <r>
      <rPr>
        <sz val="6"/>
        <rFont val="Avenir Next"/>
      </rPr>
      <t>Estudio del diseño geométrico del alineamiento que contenga:</t>
    </r>
    <r>
      <rPr>
        <sz val="6"/>
        <color rgb="FF000000"/>
        <rFont val="Avenir Next"/>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</si>
  <si>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</si>
  <si>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</si>
  <si>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rPr>
      <t xml:space="preserve">3. </t>
    </r>
    <r>
      <rPr>
        <sz val="6"/>
        <rFont val="Avenir Next"/>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</si>
  <si>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rPr>
      <t xml:space="preserve">Nota: </t>
    </r>
    <r>
      <rPr>
        <sz val="6"/>
        <color rgb="FF000000"/>
        <rFont val="Avenir Next"/>
      </rPr>
      <t>De conformidad a lo establecido en el artículo 66 de la Ley 2056 de 2020, los proyectos de inversión desarrollados mediante pactos territoriales podrán incluir como uno de sus componentes la compra de predios.</t>
    </r>
  </si>
  <si>
    <r>
      <rPr>
        <b/>
        <sz val="6"/>
        <rFont val="Avenir Next"/>
      </rPr>
      <t>1.</t>
    </r>
    <r>
      <rPr>
        <sz val="6"/>
        <rFont val="Avenir Next"/>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rPr>
      <t xml:space="preserve">Parágrafo. </t>
    </r>
    <r>
      <rPr>
        <sz val="6"/>
        <rFont val="Avenir Next"/>
      </rPr>
      <t>El DNP habilitará la ventanilla única para la presentación de proyectos de inversión de que trata el presente artículo al OCAD Paz.</t>
    </r>
  </si>
  <si>
    <r>
      <rPr>
        <b/>
        <sz val="6"/>
        <rFont val="Avenir Next"/>
      </rPr>
      <t xml:space="preserve">2. </t>
    </r>
    <r>
      <rPr>
        <sz val="6"/>
        <rFont val="Avenir Next"/>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</si>
  <si>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rPr>
      <t>1.</t>
    </r>
    <r>
      <rPr>
        <sz val="6"/>
        <rFont val="Avenir Next"/>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</si>
  <si>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rPr>
      <t xml:space="preserve">2. </t>
    </r>
    <r>
      <rPr>
        <sz val="6"/>
        <rFont val="Avenir Next"/>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</si>
  <si>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</si>
  <si>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rPr>
      <t xml:space="preserve">1. </t>
    </r>
    <r>
      <rPr>
        <sz val="6"/>
        <rFont val="Avenir Next"/>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</si>
  <si>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</si>
  <si>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</si>
  <si>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</si>
  <si>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</si>
  <si>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rPr>
      <t>Además de los requisitos señalados en el numeral I del presente anexo, los siguientes, cuando aplique:</t>
    </r>
  </si>
  <si>
    <r>
      <t xml:space="preserve">VII. Proyectos de transporte urbano.
</t>
    </r>
    <r>
      <rPr>
        <sz val="6"/>
        <rFont val="Avenir Next"/>
      </rPr>
      <t>Además de los requisitos señalados en el numeral I del presente anexo, los siguientes, cuando aplique:</t>
    </r>
  </si>
  <si>
    <r>
      <t xml:space="preserve">VIII. Proyectos de infraestructura por cable.
</t>
    </r>
    <r>
      <rPr>
        <sz val="6"/>
        <rFont val="Avenir Next"/>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</si>
  <si>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</si>
  <si>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</si>
  <si>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</si>
  <si>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</si>
  <si>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rPr>
      <t xml:space="preserve">2. </t>
    </r>
    <r>
      <rPr>
        <sz val="6"/>
        <rFont val="Avenir Next"/>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</si>
  <si>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rPr>
      <t xml:space="preserve">3. </t>
    </r>
    <r>
      <rPr>
        <sz val="6"/>
        <rFont val="Avenir Next"/>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</si>
  <si>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rPr>
      <t xml:space="preserve">5. </t>
    </r>
    <r>
      <rPr>
        <sz val="6"/>
        <rFont val="Avenir Next"/>
      </rPr>
      <t>Presupuesto definitivo de obra ajustado, aprobado por el INVIAS.</t>
    </r>
  </si>
  <si>
    <r>
      <rPr>
        <b/>
        <sz val="6"/>
        <rFont val="Avenir Next"/>
      </rPr>
      <t xml:space="preserve">4. </t>
    </r>
    <r>
      <rPr>
        <sz val="6"/>
        <rFont val="Avenir Next"/>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</si>
  <si>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rPr>
      <t xml:space="preserve">6. </t>
    </r>
    <r>
      <rPr>
        <sz val="6"/>
        <rFont val="Avenir Next"/>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</si>
  <si>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rPr>
      <t xml:space="preserve">7. </t>
    </r>
    <r>
      <rPr>
        <sz val="6"/>
        <rFont val="Avenir Next"/>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</si>
  <si>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rPr>
      <t>Nota 1.</t>
    </r>
    <r>
      <rPr>
        <sz val="6"/>
        <rFont val="Avenir Next"/>
      </rPr>
      <t xml:space="preserve"> Para la implementación de la Resolución 1512 de 2019, no podrán financiarse gastos permanentes con los recursos del SGR en cumplimiento del artículo 28 de la Ley 2056 de 2020.</t>
    </r>
  </si>
  <si>
    <r>
      <t xml:space="preserve">Nota 3: </t>
    </r>
    <r>
      <rPr>
        <sz val="6"/>
        <rFont val="Avenir Next"/>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</si>
  <si>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</si>
  <si>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</si>
  <si>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</si>
  <si>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</si>
  <si>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</si>
  <si>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</si>
  <si>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</si>
  <si>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</si>
  <si>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</si>
  <si>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</si>
  <si>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</si>
  <si>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</si>
  <si>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</si>
  <si>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</si>
  <si>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</si>
  <si>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</si>
  <si>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</si>
  <si>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</si>
  <si>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</si>
  <si>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</si>
  <si>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</si>
  <si>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</si>
  <si>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</si>
  <si>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</si>
  <si>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</si>
  <si>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</si>
  <si>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</si>
  <si>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</si>
  <si>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</si>
  <si>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</si>
  <si>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</si>
  <si>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</si>
  <si>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</si>
  <si>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</si>
  <si>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</si>
  <si>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</si>
  <si>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</si>
  <si>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</si>
  <si>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rPr>
      <t>Artículo 4.1.2.1.1. Requisitos generales.</t>
    </r>
    <r>
      <rPr>
        <b/>
        <sz val="6"/>
        <rFont val="Avenir Next"/>
      </rPr>
      <t xml:space="preserve">
</t>
    </r>
    <r>
      <rPr>
        <sz val="6"/>
        <rFont val="Avenir Next"/>
      </rPr>
      <t>Los proyectos de inversión presentados para viabilización deben cumplir con lo siguientes requisitos:</t>
    </r>
  </si>
  <si>
    <r>
      <rPr>
        <b/>
        <sz val="6"/>
        <color rgb="FFC00000"/>
        <rFont val="Avenir Next"/>
      </rPr>
      <t>Artículo 4.1.2.1.3. Requisitos generales para proyectos en Fase III.</t>
    </r>
    <r>
      <rPr>
        <b/>
        <sz val="6"/>
        <rFont val="Avenir Next"/>
      </rPr>
      <t xml:space="preserve">
</t>
    </r>
    <r>
      <rPr>
        <sz val="6"/>
        <rFont val="Avenir Next"/>
      </rPr>
      <t>Los proyectos de inversión en fase III, además de lo señalado en el artículo 4.1.2.1.1. del Acuerdo Único de Comisión Rectora, deben presentar los siguientes requisitos:</t>
    </r>
  </si>
  <si>
    <r>
      <rPr>
        <b/>
        <sz val="6"/>
        <color rgb="FFC00000"/>
        <rFont val="Avenir Next"/>
      </rPr>
      <t>Articulo 4.1.2.1.2. Requisitos generales para proyectos en Fase II.</t>
    </r>
    <r>
      <rPr>
        <b/>
        <sz val="6"/>
        <rFont val="Avenir Next"/>
      </rPr>
      <t xml:space="preserve">
</t>
    </r>
    <r>
      <rPr>
        <sz val="6"/>
        <rFont val="Avenir Next"/>
      </rPr>
      <t>Los proyectos de inversión en fase II, además de lo previsto en el artículo 4.1.2.1.1. del presente Acuerdo, deben presentar los siguientes requisitos:</t>
    </r>
  </si>
  <si>
    <r>
      <rPr>
        <b/>
        <sz val="6"/>
        <color rgb="FFC00000"/>
        <rFont val="Avenir Next"/>
      </rPr>
      <t>Artículo 4.1.2.1.5. Requisitos generales adicionales para proyectos de inversión que incluyan como uno de sus componentes el trámite de licencias o permisos.</t>
    </r>
    <r>
      <rPr>
        <b/>
        <sz val="6"/>
        <rFont val="Avenir Next"/>
      </rPr>
      <t xml:space="preserve">
</t>
    </r>
    <r>
      <rPr>
        <sz val="6"/>
        <rFont val="Avenir Next"/>
      </rPr>
      <t>Los proyectos de inversión en fase III podrán incluir como uno de sus componentes el pago del trámite para el otorgamiento de licencias o permisos.</t>
    </r>
  </si>
  <si>
    <r>
      <rPr>
        <b/>
        <sz val="6"/>
        <color rgb="FFC00000"/>
        <rFont val="Avenir Next"/>
      </rPr>
      <t>Artículo 4.1.2.1.6. Requisitos generales adicionales para proyectos de inversión que incluyan como uno de sus componentes la adquisición de maquinaria.</t>
    </r>
    <r>
      <rPr>
        <b/>
        <sz val="6"/>
        <rFont val="Avenir Next"/>
      </rPr>
      <t xml:space="preserve">
</t>
    </r>
    <r>
      <rPr>
        <sz val="6"/>
        <rFont val="Avenir Next"/>
      </rPr>
      <t>Los proyectos de inversión que incluyan como uno de sus componentes la adquisición de maquinaria, además de los requisitos generales aplicables, deben presentar los siguientes:</t>
    </r>
  </si>
  <si>
    <r>
      <rPr>
        <b/>
        <sz val="6"/>
        <color rgb="FFC00000"/>
        <rFont val="Avenir Next"/>
      </rPr>
      <t>Artículo 4.1.2.1.7. Requisitos generales adicionales para proyectos que tengan por objeto la culminación de proyectos ya iniciados.</t>
    </r>
    <r>
      <rPr>
        <b/>
        <sz val="6"/>
        <rFont val="Avenir Next"/>
      </rPr>
      <t xml:space="preserve">
</t>
    </r>
    <r>
      <rPr>
        <sz val="6"/>
        <rFont val="Avenir Next"/>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</si>
  <si>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rPr>
      <t>Artículo 4.1.2.1.8. Requisitos generales adicionales para proyectos de inversión bajo el esquema de Asociación Público Privada (APP).</t>
    </r>
    <r>
      <rPr>
        <b/>
        <sz val="6"/>
        <rFont val="Avenir Next"/>
      </rPr>
      <t xml:space="preserve">
</t>
    </r>
    <r>
      <rPr>
        <sz val="6"/>
        <rFont val="Avenir Next"/>
      </rPr>
      <t>Los proyectos de inversión formulados bajo el esquema de APP, además de los requisitos generales aplicables, deben presentar los siguientes:</t>
    </r>
  </si>
  <si>
    <r>
      <rPr>
        <b/>
        <sz val="6"/>
        <color rgb="FFC00000"/>
        <rFont val="Avenir Next"/>
      </rPr>
      <t>Artículo 4.1.2.1.9. Requisitos generales para proyectos de recuperación tras una situación de desastre o calamidad pública.</t>
    </r>
    <r>
      <rPr>
        <b/>
        <sz val="6"/>
        <rFont val="Avenir Next"/>
      </rPr>
      <t xml:space="preserve">
</t>
    </r>
    <r>
      <rPr>
        <sz val="6"/>
        <rFont val="Avenir Next"/>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</si>
  <si>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rPr>
      <t>Artículo 4.1.2.1.10. Requisitos generales adicionales para proyectos de inversión financiados con los recursos del Acto Legislativo 4 de 2017.</t>
    </r>
    <r>
      <rPr>
        <b/>
        <sz val="6"/>
        <rFont val="Avenir Next"/>
      </rPr>
      <t xml:space="preserve">
</t>
    </r>
    <r>
      <rPr>
        <sz val="6"/>
        <rFont val="Avenir Next"/>
      </rPr>
      <t>Los proyectos de inversión susceptibles de ser financiados con los recursos a los que se refiere el Acto Legislativo 4 de 2017, deben presentar además el siguiente documento:</t>
    </r>
  </si>
  <si>
    <r>
      <rPr>
        <b/>
        <sz val="6"/>
        <color rgb="FFC00000"/>
        <rFont val="Avenir Next"/>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rPr>
      <t xml:space="preserve">.
</t>
    </r>
    <r>
      <rPr>
        <sz val="6"/>
        <rFont val="Avenir Next"/>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</si>
  <si>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rPr>
      <t>Artículo 4.1.2.1.12. Requisitos generales adicionales para proyectos de inversión que contemplen dentro de sus componentes la solicitud de reconocimiento de los costos de estructuración.</t>
    </r>
    <r>
      <rPr>
        <b/>
        <sz val="6"/>
        <rFont val="Avenir Next"/>
      </rPr>
      <t xml:space="preserve">
</t>
    </r>
    <r>
      <rPr>
        <sz val="6"/>
        <rFont val="Avenir Next"/>
      </rPr>
      <t>Los proyectos de inversión que contemplen dentro de sus componentes la solicitud de reconocimiento de los costos de estructuración, además de los requisitos generales aplicables, deben presentar los:</t>
    </r>
  </si>
  <si>
    <r>
      <rPr>
        <b/>
        <sz val="6"/>
        <color rgb="FFC00000"/>
        <rFont val="Avenir Next"/>
      </rPr>
      <t>Artículo 4.1.2.1.13. Requisitos generales adicionales para proyectos de inversión de integración y desarrollo fronterizo.</t>
    </r>
    <r>
      <rPr>
        <b/>
        <sz val="6"/>
        <rFont val="Avenir Next"/>
      </rPr>
      <t xml:space="preserve">
</t>
    </r>
    <r>
      <rPr>
        <sz val="6"/>
        <rFont val="Avenir Next"/>
      </rPr>
      <t>Los proyectos de inversión de integración y desarrollo fronterizo, además de los requisitos generales aplicables, deben presentar:</t>
    </r>
  </si>
  <si>
    <r>
      <rPr>
        <b/>
        <sz val="6"/>
        <color rgb="FFC00000"/>
        <rFont val="Avenir Next"/>
      </rPr>
      <t>Artículo 4.1.2.1.14. Requisitos generales adicionales para proyectos de inversión presentados por las corporaciones autónomas regionales.</t>
    </r>
    <r>
      <rPr>
        <b/>
        <sz val="6"/>
        <rFont val="Avenir Next"/>
      </rPr>
      <t xml:space="preserve">
</t>
    </r>
    <r>
      <rPr>
        <sz val="6"/>
        <rFont val="Avenir Next"/>
      </rPr>
      <t>Los proyectos de inversión presentados por las corporaciones autónomas regionales, además de los requisitos generales aplicables, deben presentar:</t>
    </r>
  </si>
  <si>
    <r>
      <rPr>
        <b/>
        <sz val="6"/>
        <color rgb="FFC00000"/>
        <rFont val="Avenir Next"/>
      </rPr>
      <t>ANEXO 19:</t>
    </r>
    <r>
      <rPr>
        <b/>
        <sz val="6"/>
        <color theme="3"/>
        <rFont val="Avenir Next"/>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</si>
  <si>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</si>
  <si>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</si>
  <si>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</si>
  <si>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rPr>
      <t xml:space="preserve">1. </t>
    </r>
    <r>
      <rPr>
        <sz val="6"/>
        <rFont val="Avenir Next"/>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</si>
  <si>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rPr>
      <t>Nota 2.</t>
    </r>
    <r>
      <rPr>
        <sz val="6"/>
        <rFont val="Avenir Next"/>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</si>
  <si>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</si>
  <si>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</si>
  <si>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</si>
  <si>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</si>
  <si>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</si>
  <si>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</si>
  <si>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</si>
  <si>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</si>
  <si>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</si>
  <si>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</si>
  <si>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</si>
  <si>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</si>
  <si>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</si>
  <si>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</si>
  <si>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</si>
  <si>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</si>
  <si>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</si>
  <si>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rPr>
      <t>(incluir las que se consideren relevantes)</t>
    </r>
    <r>
      <rPr>
        <b/>
        <sz val="8"/>
        <rFont val="Avenir Next"/>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</si>
  <si>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</si>
  <si>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</si>
  <si>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</si>
  <si>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</si>
  <si>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</si>
  <si>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</si>
  <si>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</si>
  <si>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</si>
  <si>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</si>
  <si>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</si>
  <si>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</si>
  <si>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</si>
  <si>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</si>
  <si>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</si>
  <si>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</si>
  <si>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</si>
  <si>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</si>
  <si>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</si>
  <si>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</si>
  <si>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</si>
  <si>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</si>
  <si>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</si>
  <si>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</si>
  <si>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</si>
  <si>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</si>
  <si>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</si>
  <si>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</si>
  <si>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</si>
  <si>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</si>
  <si>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</si>
  <si>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</si>
  <si>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</si>
  <si>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</si>
  <si>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</si>
  <si>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</si>
  <si>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</si>
  <si>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</si>
  <si>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</si>
  <si>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</si>
  <si>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</si>
  <si>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</si>
  <si>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</si>
  <si>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</si>
  <si>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</si>
  <si>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</si>
  <si>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</si>
  <si>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</si>
  <si>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</si>
  <si>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</si>
  <si>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</si>
  <si>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</si>
  <si>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</si>
  <si>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</si>
  <si>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</si>
  <si>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</si>
  <si>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</si>
  <si>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</si>
  <si>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</si>
  <si>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</si>
  <si>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</si>
  <si>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</si>
  <si>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</si>
  <si>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</si>
  <si>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</si>
  <si>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</si>
  <si>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</si>
  <si>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</si>
  <si>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</si>
  <si>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</si>
  <si>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</si>
  <si>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</si>
  <si>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</si>
  <si>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</si>
  <si>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</si>
  <si>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</si>
  <si>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</si>
  <si>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</si>
  <si>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</si>
  <si>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</si>
  <si>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</si>
  <si>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</si>
  <si>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</si>
  <si>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</si>
  <si>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</si>
  <si>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</si>
  <si>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</si>
  <si>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</si>
  <si>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</si>
  <si>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</si>
  <si>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</si>
  <si>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</si>
  <si>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</si>
  <si>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</si>
  <si>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</si>
  <si>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</si>
  <si>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</si>
  <si>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</si>
  <si>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</si>
  <si>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</si>
  <si>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</si>
  <si>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</si>
  <si>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</si>
  <si>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</si>
  <si>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</si>
  <si>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</si>
  <si>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</si>
  <si>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</si>
  <si>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</si>
  <si>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</si>
  <si>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</si>
  <si>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</si>
  <si>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</si>
  <si>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</si>
  <si>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</si>
  <si>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</si>
  <si>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</si>
  <si>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</si>
  <si>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</si>
  <si>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</si>
  <si>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</si>
  <si>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</si>
  <si>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</si>
  <si>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</si>
  <si>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</si>
  <si>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</si>
  <si>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</si>
  <si>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</si>
  <si>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</si>
  <si>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</si>
  <si>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</si>
  <si>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</si>
  <si>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</si>
  <si>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</si>
  <si>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</si>
  <si>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</si>
  <si>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</si>
  <si>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</si>
  <si>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</si>
  <si>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</si>
  <si>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</si>
  <si>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</si>
  <si>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</si>
  <si>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</si>
  <si>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</si>
  <si>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</si>
  <si>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</si>
  <si>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</si>
  <si>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</si>
  <si>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</si>
  <si>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</si>
  <si>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</si>
  <si>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</si>
  <si>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</si>
  <si>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</si>
  <si>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</si>
  <si>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</si>
  <si>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</si>
  <si>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</si>
  <si>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</si>
  <si>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</si>
  <si>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</si>
  <si>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</si>
  <si>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</si>
  <si>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</si>
  <si>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</si>
  <si>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</si>
  <si>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</si>
  <si>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</si>
  <si>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</si>
  <si>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</si>
  <si>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</si>
  <si>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</si>
  <si>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</si>
  <si>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</si>
  <si>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</si>
  <si>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</si>
  <si>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</si>
  <si>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</si>
  <si>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</si>
  <si>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</si>
  <si>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</si>
  <si>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</si>
  <si>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</si>
  <si>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</si>
  <si>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</si>
  <si>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</si>
  <si>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</si>
  <si>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</si>
  <si>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</si>
  <si>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</si>
  <si>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</si>
  <si>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</si>
  <si>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</si>
  <si>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</si>
  <si>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</si>
  <si>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</si>
  <si>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</si>
  <si>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</si>
  <si>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</si>
  <si>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</si>
  <si>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</si>
  <si>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</si>
  <si>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</si>
  <si>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</si>
  <si>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</si>
  <si>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</si>
  <si>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</si>
  <si>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</si>
  <si>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</si>
  <si>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</si>
  <si>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</si>
  <si>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</si>
  <si>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</si>
  <si>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</si>
  <si>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</si>
  <si>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</si>
  <si>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</si>
  <si>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</si>
  <si>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</si>
  <si>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</si>
  <si>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</si>
  <si>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</si>
  <si>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</si>
  <si>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</si>
  <si>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</si>
  <si>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</si>
  <si>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</si>
  <si>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</si>
  <si>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</si>
  <si>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</si>
  <si>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</si>
  <si>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</si>
  <si>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</si>
  <si>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</si>
  <si>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</si>
  <si>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</si>
  <si>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</si>
  <si>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</si>
  <si>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</si>
  <si>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</si>
  <si>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</si>
  <si>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</si>
  <si>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</si>
  <si>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</si>
  <si>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</si>
  <si>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</si>
  <si>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</si>
  <si>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</si>
  <si>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</si>
  <si>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</si>
  <si>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</si>
  <si>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</si>
  <si>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</si>
  <si>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</si>
  <si>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</si>
  <si>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</si>
  <si>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</si>
  <si>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</si>
  <si>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</si>
  <si>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</si>
  <si>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</si>
  <si>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</si>
  <si>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</si>
  <si>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</si>
  <si>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</si>
  <si>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</si>
  <si>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</si>
  <si>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</si>
  <si>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</si>
  <si>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</si>
  <si>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</si>
  <si>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</si>
  <si>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</si>
  <si>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</si>
  <si>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</si>
  <si>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</si>
  <si>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</si>
  <si>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</si>
  <si>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</si>
  <si>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</si>
  <si>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</si>
  <si>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</si>
  <si>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</si>
  <si>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</si>
  <si>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</si>
  <si>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</si>
  <si>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</si>
  <si>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</si>
  <si>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</si>
  <si>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</si>
  <si>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</si>
  <si>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</si>
  <si>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</si>
  <si>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</si>
  <si>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</si>
  <si>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</si>
  <si>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</si>
  <si>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</si>
  <si>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</si>
  <si>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</si>
  <si>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</si>
  <si>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</si>
  <si>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</si>
  <si>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</si>
  <si>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</si>
  <si>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</si>
  <si>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</si>
  <si>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</si>
  <si>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</si>
  <si>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</si>
  <si>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</si>
  <si>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</si>
  <si>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</si>
  <si>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</si>
  <si>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</si>
  <si>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</si>
  <si>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</si>
  <si>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</si>
  <si>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</si>
  <si>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</si>
  <si>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</si>
  <si>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</si>
  <si>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</si>
  <si>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</si>
  <si>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</si>
  <si>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</si>
  <si>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</si>
  <si>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</si>
  <si>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</si>
  <si>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</si>
  <si>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</si>
  <si>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</si>
  <si>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</si>
  <si>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</si>
  <si>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</si>
  <si>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</si>
  <si>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</si>
  <si>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</si>
  <si>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</si>
  <si>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</si>
  <si>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</si>
  <si>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</si>
  <si>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</si>
  <si>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</si>
  <si>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</si>
  <si>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</si>
  <si>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</si>
  <si>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</si>
  <si>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</si>
  <si>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</si>
  <si>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</si>
  <si>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</si>
  <si>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</si>
  <si>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</si>
  <si>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</si>
  <si>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</si>
  <si>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</si>
  <si>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</si>
  <si>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</si>
  <si>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</si>
  <si>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</si>
  <si>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</si>
  <si>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</si>
  <si>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</si>
  <si>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</si>
  <si>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</si>
  <si>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</si>
  <si>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</si>
  <si>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</si>
  <si>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</si>
  <si>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</si>
  <si>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</si>
  <si>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</si>
  <si>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</si>
  <si>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</si>
  <si>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</si>
  <si>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</si>
  <si>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</si>
  <si>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</si>
  <si>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</si>
  <si>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</si>
  <si>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</si>
  <si>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</si>
  <si>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</si>
  <si>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</si>
  <si>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</si>
  <si>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</si>
  <si>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</si>
  <si>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</si>
  <si>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</si>
  <si>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</si>
  <si>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</si>
  <si>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</si>
  <si>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</si>
  <si>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</si>
  <si>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</si>
  <si>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</si>
  <si>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</si>
  <si>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</si>
  <si>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</si>
  <si>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</si>
  <si>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</si>
  <si>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</si>
  <si>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</si>
  <si>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</si>
  <si>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</si>
  <si>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</si>
  <si>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</si>
  <si>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</si>
  <si>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</si>
  <si>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</si>
  <si>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</si>
  <si>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</si>
  <si>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</si>
  <si>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</si>
  <si>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</si>
  <si>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</si>
  <si>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</si>
  <si>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</si>
  <si>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</si>
  <si>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</si>
  <si>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</si>
  <si>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</si>
  <si>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</si>
  <si>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</si>
  <si>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</si>
  <si>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</si>
  <si>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</si>
  <si>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</si>
  <si>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</si>
  <si>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</si>
  <si>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</si>
  <si>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</si>
  <si>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</si>
  <si>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</si>
  <si>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</si>
  <si>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</si>
  <si>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</si>
  <si>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</si>
  <si>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</si>
  <si>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</si>
  <si>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</si>
  <si>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</si>
  <si>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</si>
  <si>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</si>
  <si>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</si>
  <si>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</si>
  <si>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</si>
  <si>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</si>
  <si>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</si>
  <si>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</si>
  <si>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</si>
  <si>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</si>
  <si>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</si>
  <si>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</si>
  <si>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</si>
  <si>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</si>
  <si>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</si>
  <si>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</si>
  <si>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</si>
  <si>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</si>
  <si>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</si>
  <si>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</si>
  <si>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</si>
  <si>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</si>
  <si>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</si>
  <si>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</si>
  <si>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</si>
  <si>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</si>
  <si>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</si>
  <si>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</si>
  <si>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</si>
  <si>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</si>
  <si>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</si>
  <si>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</si>
  <si>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</si>
  <si>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</si>
  <si>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</si>
  <si>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</si>
  <si>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</si>
  <si>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</si>
  <si>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</si>
  <si>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</si>
  <si>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</si>
  <si>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</si>
  <si>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</si>
  <si>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</si>
  <si>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</si>
  <si>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</si>
  <si>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</si>
  <si>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</si>
  <si>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</si>
  <si>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</si>
  <si>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</si>
  <si>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</si>
  <si>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</si>
  <si>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</si>
  <si>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</si>
  <si>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</si>
  <si>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</si>
  <si>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</si>
  <si>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</si>
  <si>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</si>
  <si>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</si>
  <si>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</si>
  <si>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</si>
  <si>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</si>
  <si>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</si>
  <si>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</si>
  <si>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</si>
  <si>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</si>
  <si>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</si>
  <si>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</si>
  <si>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</si>
  <si>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</si>
  <si>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</si>
  <si>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</si>
  <si>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</si>
  <si>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</si>
  <si>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</si>
  <si>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</si>
  <si>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</si>
  <si>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</si>
  <si>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</si>
  <si>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</si>
  <si>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</si>
  <si>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</si>
  <si>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</si>
  <si>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</si>
  <si>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</si>
  <si>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</si>
  <si>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</si>
  <si>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</si>
  <si>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</si>
  <si>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</si>
  <si>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</si>
  <si>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</si>
  <si>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</si>
  <si>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</si>
  <si>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</si>
  <si>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</si>
  <si>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</si>
  <si>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</si>
  <si>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</si>
  <si>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</si>
  <si>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</si>
  <si>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</si>
  <si>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</si>
  <si>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</si>
  <si>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</si>
  <si>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</si>
  <si>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</si>
  <si>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</si>
  <si>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</si>
  <si>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</si>
  <si>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</si>
  <si>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</si>
  <si>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</si>
  <si>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</si>
  <si>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</si>
  <si>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</si>
  <si>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</si>
  <si>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</si>
  <si>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</si>
  <si>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</si>
  <si>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</si>
  <si>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</si>
  <si>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</si>
  <si>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</si>
  <si>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</si>
  <si>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</si>
  <si>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</si>
  <si>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</si>
  <si>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</si>
  <si>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</si>
  <si>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</si>
  <si>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</si>
  <si>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</si>
  <si>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</si>
  <si>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</si>
  <si>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</si>
  <si>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</si>
  <si>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</si>
  <si>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</si>
  <si>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</si>
  <si>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</si>
  <si>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</si>
  <si>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</si>
  <si>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</si>
  <si>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</si>
  <si>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</si>
  <si>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</si>
  <si>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</si>
  <si>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</si>
  <si>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</si>
  <si>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</si>
  <si>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</si>
  <si>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</si>
  <si>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</si>
  <si>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</si>
  <si>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</si>
  <si>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</si>
  <si>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</si>
  <si>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</si>
  <si>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</si>
  <si>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</si>
  <si>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</si>
  <si>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</si>
  <si>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</si>
  <si>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</si>
  <si>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</si>
  <si>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</si>
  <si>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</si>
  <si>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</si>
  <si>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</si>
  <si>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</si>
  <si>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</si>
  <si>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</si>
  <si>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</si>
  <si>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</si>
  <si>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</si>
  <si>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</si>
  <si>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</si>
  <si>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</si>
  <si>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</si>
  <si>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</si>
  <si>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</si>
  <si>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</si>
  <si>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</si>
  <si>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</si>
  <si>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</si>
  <si>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</si>
  <si>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</si>
  <si>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</si>
  <si>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</si>
  <si>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</si>
  <si>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</si>
  <si>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</si>
  <si>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</si>
  <si>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</si>
  <si>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</si>
  <si>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</si>
  <si>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</si>
  <si>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</si>
  <si>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</si>
  <si>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</si>
  <si>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</si>
  <si>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</si>
  <si>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</si>
  <si>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</si>
  <si>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</si>
  <si>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</si>
  <si>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</si>
  <si>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</si>
  <si>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</si>
  <si>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</si>
  <si>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</si>
  <si>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</si>
  <si>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</si>
  <si>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</si>
  <si>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</si>
  <si>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</si>
  <si>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</si>
  <si>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</si>
  <si>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</si>
  <si>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</si>
  <si>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</si>
  <si>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</si>
  <si>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</si>
  <si>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</si>
  <si>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</si>
  <si>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</si>
  <si>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</si>
  <si>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</si>
  <si>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</si>
  <si>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</si>
  <si>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</si>
  <si>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</si>
  <si>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</si>
  <si>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</si>
  <si>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</si>
  <si>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</si>
  <si>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</si>
  <si>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</si>
  <si>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</si>
  <si>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</si>
  <si>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</si>
  <si>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</si>
  <si>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</si>
  <si>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</si>
  <si>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</si>
  <si>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</si>
  <si>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</si>
  <si>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</si>
  <si>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</si>
  <si>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</si>
  <si>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</si>
  <si>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</si>
  <si>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</si>
  <si>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</si>
  <si>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</si>
  <si>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</si>
  <si>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</si>
  <si>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</si>
  <si>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</si>
  <si>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</si>
  <si>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</si>
  <si>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</si>
  <si>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</si>
  <si>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</si>
  <si>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</si>
  <si>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</si>
  <si>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</si>
  <si>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</si>
  <si>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</si>
  <si>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</si>
  <si>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</si>
  <si>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</si>
  <si>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</si>
  <si>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</si>
  <si>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</si>
  <si>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</si>
  <si>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</si>
  <si>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</si>
  <si>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</si>
  <si>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</si>
  <si>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</si>
  <si>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</si>
  <si>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</si>
  <si>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</si>
  <si>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</si>
  <si>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</si>
  <si>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</si>
  <si>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</si>
  <si>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</si>
  <si>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</si>
  <si>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</si>
  <si>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</si>
  <si>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</si>
  <si>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</si>
  <si>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</si>
  <si>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</si>
  <si>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</si>
  <si>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</si>
  <si>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</si>
  <si>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</si>
  <si>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</si>
  <si>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</si>
  <si>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</si>
  <si>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</si>
  <si>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</si>
  <si>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</si>
  <si>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</si>
  <si>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</si>
  <si>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</si>
  <si>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</si>
  <si>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</si>
  <si>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</si>
  <si>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</si>
  <si>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</si>
  <si>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</si>
  <si>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</si>
  <si>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</si>
  <si>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</si>
  <si>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</si>
  <si>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</si>
  <si>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</si>
  <si>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</si>
  <si>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</si>
  <si>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</si>
  <si>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</si>
  <si>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</si>
  <si>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</si>
  <si>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</si>
  <si>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</si>
  <si>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</si>
  <si>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</si>
  <si>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</si>
  <si>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</si>
  <si>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</si>
  <si>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</si>
  <si>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</si>
  <si>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</si>
  <si>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</si>
  <si>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</si>
  <si>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</si>
  <si>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</si>
  <si>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</si>
  <si>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</si>
  <si>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</si>
  <si>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</si>
  <si>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</si>
  <si>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</si>
  <si>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</si>
  <si>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</si>
  <si>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</si>
  <si>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</si>
  <si>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</si>
  <si>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</si>
  <si>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</si>
  <si>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</si>
  <si>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</si>
  <si>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</si>
  <si>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</si>
  <si>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</si>
  <si>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</si>
  <si>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</si>
  <si>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</si>
  <si>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</si>
  <si>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</si>
  <si>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</si>
  <si>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</si>
  <si>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</si>
  <si>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</si>
  <si>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</si>
  <si>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</si>
  <si>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</si>
  <si>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</si>
  <si>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</si>
  <si>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</si>
  <si>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</si>
  <si>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</si>
  <si>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</si>
  <si>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</si>
  <si>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</si>
  <si>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</si>
  <si>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</si>
  <si>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</si>
  <si>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</si>
  <si>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</si>
  <si>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</si>
  <si>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</si>
  <si>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</si>
  <si>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</si>
  <si>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</si>
  <si>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</si>
  <si>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</si>
  <si>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</si>
  <si>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</si>
  <si>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</si>
  <si>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</si>
  <si>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</si>
  <si>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</si>
  <si>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</si>
  <si>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</si>
  <si>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</si>
  <si>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</si>
  <si>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</si>
  <si>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</si>
  <si>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</si>
  <si>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</si>
  <si>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</si>
  <si>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</si>
  <si>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</si>
  <si>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</si>
  <si>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</si>
  <si>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</si>
  <si>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</si>
  <si>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</si>
  <si>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</si>
  <si>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</si>
  <si>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</si>
  <si>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</si>
  <si>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</si>
  <si>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</si>
  <si>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</si>
  <si>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</si>
  <si>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</si>
  <si>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</si>
  <si>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</si>
  <si>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</si>
  <si>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</si>
  <si>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</si>
  <si>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</si>
  <si>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</si>
  <si>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</si>
  <si>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</si>
  <si>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</si>
  <si>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</si>
  <si>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</si>
  <si>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</si>
  <si>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</si>
  <si>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</si>
  <si>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</si>
  <si>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</si>
  <si>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</si>
  <si>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</si>
  <si>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</si>
  <si>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</si>
  <si>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</si>
  <si>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</si>
  <si>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</si>
  <si>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</si>
  <si>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</si>
  <si>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</si>
  <si>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</si>
  <si>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</si>
  <si>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</si>
  <si>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</si>
  <si>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</si>
  <si>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</si>
  <si>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</si>
  <si>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</si>
  <si>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</si>
  <si>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</si>
  <si>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</si>
  <si>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</si>
  <si>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</si>
  <si>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</si>
  <si>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</si>
  <si>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</si>
  <si>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</si>
  <si>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</si>
  <si>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</si>
  <si>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</si>
  <si>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</si>
  <si>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</si>
  <si>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</si>
  <si>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</si>
  <si>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</si>
  <si>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</si>
  <si>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</si>
  <si>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</si>
  <si>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</si>
  <si>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</si>
  <si>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</si>
  <si>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</si>
  <si>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</si>
  <si>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</si>
  <si>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</si>
  <si>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</si>
  <si>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</si>
  <si>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</si>
  <si>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</si>
  <si>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</si>
  <si>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</si>
  <si>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</si>
  <si>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</si>
  <si>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</si>
  <si>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</si>
  <si>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</si>
  <si>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</si>
  <si>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</si>
  <si>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</si>
  <si>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</si>
  <si>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</si>
  <si>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</si>
  <si>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</si>
  <si>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</si>
  <si>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</si>
  <si>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</si>
  <si>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</si>
  <si>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</si>
  <si>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</si>
  <si>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</si>
  <si>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</si>
  <si>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</si>
  <si>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</si>
  <si>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</si>
  <si>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</si>
  <si>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</si>
  <si>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</si>
  <si>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</si>
  <si>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</si>
  <si>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</si>
  <si>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</si>
  <si>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</si>
  <si>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</si>
  <si>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</si>
  <si>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</si>
  <si>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</si>
  <si>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</si>
  <si>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</si>
  <si>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</si>
  <si>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</si>
  <si>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</si>
  <si>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</si>
  <si>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</si>
  <si>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</si>
  <si>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</si>
  <si>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</si>
  <si>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</si>
  <si>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</si>
  <si>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</si>
  <si>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</si>
  <si>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</si>
  <si>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</si>
  <si>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</si>
  <si>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</si>
  <si>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</si>
  <si>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</si>
  <si>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</si>
  <si>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</si>
  <si>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</si>
  <si>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</si>
  <si>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</si>
  <si>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</si>
  <si>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</si>
  <si>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</si>
  <si>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</si>
  <si>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</si>
  <si>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</si>
  <si>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</si>
  <si>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</si>
  <si>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</si>
  <si>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</si>
  <si>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</si>
  <si>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</si>
  <si>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</si>
  <si>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</si>
  <si>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</si>
  <si>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</si>
  <si>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</si>
  <si>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</si>
  <si>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</si>
  <si>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</si>
  <si>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</si>
  <si>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</si>
  <si>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</si>
  <si>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</si>
  <si>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</si>
  <si>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</si>
  <si>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</si>
  <si>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</si>
  <si>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</si>
  <si>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</si>
  <si>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</si>
  <si>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</si>
  <si>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</si>
  <si>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</si>
  <si>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</si>
  <si>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</si>
  <si>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</si>
  <si>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</si>
  <si>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</si>
  <si>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</si>
  <si>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</si>
  <si>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</si>
  <si>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</si>
  <si>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</si>
  <si>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</si>
  <si>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</si>
  <si>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</si>
  <si>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</si>
  <si>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</si>
  <si>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</si>
  <si>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</si>
  <si>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</si>
  <si>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</si>
  <si>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</si>
  <si>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</si>
  <si>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</si>
  <si>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</si>
  <si>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</si>
  <si>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</si>
  <si>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</si>
  <si>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</si>
  <si>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</si>
  <si>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</si>
  <si>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</si>
  <si>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</si>
  <si>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</si>
  <si>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</si>
  <si>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</si>
  <si>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</si>
  <si>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</si>
  <si>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</si>
  <si>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</si>
  <si>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</si>
  <si>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</si>
  <si>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</si>
  <si>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</si>
  <si>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</si>
  <si>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</si>
  <si>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</si>
  <si>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</si>
  <si>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</si>
  <si>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</si>
  <si>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</si>
  <si>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</si>
  <si>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</si>
  <si>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</si>
  <si>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</si>
  <si>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</si>
  <si>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</si>
  <si>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</si>
  <si>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</si>
  <si>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</si>
  <si>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</si>
  <si>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</si>
  <si>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</si>
  <si>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</si>
  <si>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</si>
  <si>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</si>
  <si>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</si>
  <si>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</si>
  <si>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</si>
  <si>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</si>
  <si>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</si>
  <si>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</si>
  <si>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</si>
  <si>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</si>
  <si>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</si>
  <si>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</si>
  <si>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</si>
  <si>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</si>
  <si>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</si>
  <si>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</si>
  <si>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</si>
  <si>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</si>
  <si>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</si>
  <si>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rPr>
      <t xml:space="preserve">Acuerdo XXX </t>
    </r>
    <r>
      <rPr>
        <b/>
        <sz val="8"/>
        <color theme="0"/>
        <rFont val="Avenir Next"/>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</si>
  <si>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</si>
  <si>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</si>
  <si>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</si>
  <si>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</si>
  <si>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</si>
  <si>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</si>
  <si>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</si>
  <si>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</si>
  <si>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</si>
  <si>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</si>
  <si>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</si>
  <si>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</si>
  <si>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</si>
  <si>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</si>
  <si>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</si>
  <si>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</si>
  <si>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</si>
  <si>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</si>
  <si>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</si>
  <si>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</si>
  <si>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</si>
  <si>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</si>
  <si>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</si>
  <si>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</si>
  <si>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</si>
  <si>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</si>
  <si>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</si>
  <si>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</si>
  <si>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</si>
  <si>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</si>
  <si>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</si>
  <si>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</si>
  <si>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</si>
  <si>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</si>
  <si>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</si>
  <si>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</si>
  <si>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</si>
  <si>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</si>
  <si>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</si>
  <si>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</si>
  <si>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</si>
  <si>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</si>
  <si>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</si>
  <si>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</si>
  <si>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</si>
  <si>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</si>
  <si>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</si>
  <si>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</si>
  <si>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</si>
  <si>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</si>
  <si>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</si>
  <si>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</si>
  <si>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</si>
  <si>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</si>
  <si>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</si>
  <si>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</si>
  <si>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</si>
  <si>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</si>
  <si>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</si>
  <si>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</si>
  <si>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</si>
  <si>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</si>
  <si>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</si>
  <si>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</si>
  <si>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</si>
  <si>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</si>
  <si>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</si>
  <si>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</si>
  <si>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</si>
  <si>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</si>
  <si>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</si>
  <si>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</si>
  <si>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</si>
  <si>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</si>
  <si>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</si>
  <si>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</si>
  <si>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</si>
  <si>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</si>
  <si>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</si>
  <si>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</si>
  <si>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</si>
  <si>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</si>
  <si>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</si>
  <si>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</si>
  <si>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</si>
  <si>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</si>
  <si>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</si>
  <si>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</si>
  <si>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</si>
  <si>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</si>
  <si>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</si>
  <si>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</si>
  <si>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</si>
  <si>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</si>
  <si>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</si>
  <si>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</si>
  <si>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</si>
  <si>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</si>
  <si>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</si>
  <si>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</si>
  <si>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</si>
  <si>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</si>
  <si>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</si>
  <si>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</si>
  <si>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</si>
  <si>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</si>
  <si>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</si>
  <si>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</si>
  <si>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</si>
  <si>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</si>
  <si>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</si>
  <si>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</si>
  <si>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</si>
  <si>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</si>
  <si>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</si>
  <si>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</si>
  <si>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</si>
  <si>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</si>
  <si>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</si>
  <si>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</si>
  <si>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</si>
  <si>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</si>
  <si>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</si>
  <si>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</si>
  <si>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</si>
  <si>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</si>
  <si>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</si>
  <si>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</si>
  <si>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</si>
  <si>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</si>
  <si>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</si>
  <si>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</si>
  <si>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</si>
  <si>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</si>
  <si>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</si>
  <si>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</si>
  <si>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</si>
  <si>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</si>
  <si>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</si>
  <si>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</si>
  <si>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</si>
  <si>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</si>
  <si>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</si>
  <si>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</si>
  <si>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</si>
  <si>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</si>
  <si>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</si>
  <si>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</si>
  <si>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</si>
  <si>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</si>
  <si>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</si>
  <si>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</si>
  <si>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</si>
  <si>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</si>
  <si>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</si>
  <si>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</si>
  <si>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</si>
  <si>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</si>
  <si>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</si>
  <si>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</si>
  <si>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</si>
  <si>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</si>
  <si>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</si>
  <si>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</si>
  <si>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</si>
  <si>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</si>
  <si>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</si>
  <si>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</si>
  <si>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</si>
  <si>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</si>
  <si>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</si>
  <si>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</si>
  <si>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</si>
  <si>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</si>
  <si>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</si>
  <si>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</si>
  <si>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</si>
  <si>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</si>
  <si>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</si>
  <si>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</si>
  <si>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</si>
  <si>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 xml:space="preserve">TOTAL  OTRAS FUENTES </t>
  </si>
  <si>
    <t>INFORMACIÓN GENERAL DEL AJUSTE</t>
  </si>
  <si>
    <t>Variable</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</si>
  <si>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</si>
  <si>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</si>
  <si>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</si>
  <si>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</si>
  <si>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</si>
  <si>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</si>
  <si>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</si>
  <si>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</si>
  <si>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</si>
  <si>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</si>
  <si>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</si>
  <si>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</si>
  <si>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</si>
  <si>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</si>
  <si>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</si>
  <si>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</si>
  <si>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</si>
  <si>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</si>
  <si>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</si>
  <si>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</si>
  <si>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</si>
  <si>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</si>
  <si>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</si>
  <si>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</si>
  <si>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</si>
  <si>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</si>
  <si>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</si>
  <si>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</si>
  <si>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</si>
  <si>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</si>
  <si>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</si>
  <si>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</si>
  <si>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</si>
  <si>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</si>
  <si>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</si>
  <si>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</si>
  <si>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</si>
  <si>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</si>
  <si>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</si>
  <si>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</si>
  <si>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</si>
  <si>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</si>
  <si>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</si>
  <si>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</si>
  <si>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</si>
  <si>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</si>
  <si>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</si>
  <si>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</si>
  <si>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</si>
  <si>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</si>
  <si>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</si>
  <si>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</si>
  <si>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</si>
  <si>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</si>
  <si>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</si>
  <si>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</si>
  <si>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</si>
  <si>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</si>
  <si>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</si>
  <si>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</si>
  <si>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</si>
  <si>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</si>
  <si>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</si>
  <si>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</si>
  <si>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</si>
  <si>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</si>
  <si>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</si>
  <si>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</si>
  <si>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</si>
  <si>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</si>
  <si>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</si>
  <si>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</si>
  <si>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</si>
  <si>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</si>
  <si>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</si>
  <si>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</si>
  <si>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</si>
  <si>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</si>
  <si>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</si>
  <si>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</si>
  <si>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</si>
  <si>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</si>
  <si>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</si>
  <si>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</si>
  <si>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</si>
  <si>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</si>
  <si>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</si>
  <si>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</si>
  <si>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</si>
  <si>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</si>
  <si>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</si>
  <si>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</si>
  <si>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</si>
  <si>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</si>
  <si>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</si>
  <si>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</si>
  <si>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</si>
  <si>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</si>
  <si>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</si>
  <si>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</si>
  <si>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</si>
  <si>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</si>
  <si>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</si>
  <si>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</si>
  <si>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</si>
  <si>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</si>
  <si>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</si>
  <si>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</si>
  <si>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</si>
  <si>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</si>
  <si>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</si>
  <si>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</si>
  <si>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</si>
  <si>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</si>
  <si>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</si>
  <si>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</si>
  <si>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</si>
  <si>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</si>
  <si>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</si>
  <si>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</si>
  <si>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</si>
  <si>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</si>
  <si>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</si>
  <si>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</si>
  <si>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</si>
  <si>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</si>
  <si>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</si>
  <si>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</si>
  <si>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</si>
  <si>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</si>
  <si>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</si>
  <si>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</si>
  <si>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</si>
  <si>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</si>
  <si>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</si>
  <si>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</si>
  <si>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</si>
  <si>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</si>
  <si>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</si>
  <si>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</si>
  <si>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</si>
  <si>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</si>
  <si>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</si>
  <si>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</si>
  <si>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</si>
  <si>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</si>
  <si>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</si>
  <si>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</si>
  <si>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</si>
  <si>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</si>
  <si>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</si>
  <si>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</si>
  <si>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</si>
  <si>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</si>
  <si>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</si>
  <si>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</si>
  <si>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</si>
  <si>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</si>
  <si>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</si>
  <si>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</si>
  <si>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</si>
  <si>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</si>
  <si>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</si>
  <si>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</si>
  <si>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</si>
  <si>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</si>
  <si>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</si>
  <si>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</si>
  <si>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</si>
  <si>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</si>
  <si>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Inclusión de indicadores secundarios</t>
  </si>
  <si>
    <t>c) Indicadores de producto</t>
  </si>
  <si>
    <t>VALIDACIÓN DE PROCEDENCIA DEL AJUSTE</t>
  </si>
  <si>
    <t>No</t>
  </si>
  <si>
    <t>Pregunta</t>
  </si>
  <si>
    <t>Respuesta</t>
  </si>
  <si>
    <t>VALOR TOTAL INICIAL EN VIABILIZACIÓN:</t>
  </si>
  <si>
    <t>Realizar una descripción del proyecto viabilizado y la solicitud del ajuste en estudio:</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</si>
  <si>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</si>
  <si>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</si>
  <si>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</si>
  <si>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</si>
  <si>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</si>
  <si>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</si>
  <si>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</si>
  <si>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</si>
  <si>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</si>
  <si>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</si>
  <si>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</si>
  <si>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</si>
  <si>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</si>
  <si>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</si>
  <si>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</si>
  <si>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</si>
  <si>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</si>
  <si>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</si>
  <si>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</si>
  <si>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</si>
  <si>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</si>
  <si>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</si>
  <si>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</si>
  <si>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Inversion</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</si>
  <si>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</si>
  <si>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</si>
  <si>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</si>
  <si>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</si>
  <si>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</si>
  <si>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</si>
  <si>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</si>
  <si>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</si>
  <si>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</si>
  <si>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</si>
  <si>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</si>
  <si>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</si>
  <si>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</si>
  <si>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</si>
  <si>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</si>
  <si>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</si>
  <si>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</si>
  <si>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La Etapa escoja una de las siguientes opciones: Preinversión, Inversión u Operación - El valor total de las fuentes de financiación debe ser igual al valor total de los costos del proyecto</t>
  </si>
  <si>
    <t>Inversión</t>
  </si>
  <si>
    <t>Operación</t>
  </si>
  <si>
    <t>Preinversión</t>
  </si>
  <si>
    <t>Departamento</t>
  </si>
  <si>
    <t>Municipio</t>
  </si>
  <si>
    <t>Observación (detalle del documento)</t>
  </si>
  <si>
    <t>Variables Susceptibles de Modificación*</t>
  </si>
  <si>
    <t>VALOR TOTAL DEL PROYECTO CON AJUSTE</t>
  </si>
  <si>
    <t xml:space="preserve">VALOR TOTAL DEL PROYECTO (Todas las fuentes): </t>
  </si>
  <si>
    <t>VALOR CON OTRAS FUENTES DE RECURSOS:</t>
  </si>
  <si>
    <t>VALOR CON RECURSOS DEL SGR:</t>
  </si>
  <si>
    <t xml:space="preserve"> COMPONENTE JURÍDICO:</t>
  </si>
  <si>
    <t>Se deberán analizar las variables a modificar y conceptuar sobre el ajuste para los componentes jurídico, técnico, social, ambiental y financiero.</t>
  </si>
  <si>
    <t>Cambios definidos en el horizonte de ejecución del proyecto</t>
  </si>
  <si>
    <t>Incremento del valor total inicial hasta el 50%</t>
  </si>
  <si>
    <t>Disminución de los montos aprobados</t>
  </si>
  <si>
    <t>b) Valor total del proyecto de inversión</t>
  </si>
  <si>
    <t xml:space="preserve">Indicadores de producto secundarios </t>
  </si>
  <si>
    <t>d) Fuentes de financiación</t>
  </si>
  <si>
    <t>Sustitución de fuentes de financiación  del SGR o diferentes a estas</t>
  </si>
  <si>
    <t>Inclusión de fuentes de financiación  del SGR o diferentes a estas</t>
  </si>
  <si>
    <t>Modificación de las fuentes ya existentes</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</si>
  <si>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</si>
  <si>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</si>
  <si>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</si>
  <si>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</si>
  <si>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</si>
  <si>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</si>
  <si>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</si>
  <si>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</si>
  <si>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</si>
  <si>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</si>
  <si>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</si>
  <si>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</si>
  <si>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</si>
  <si>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</si>
  <si>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</si>
  <si>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</si>
  <si>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</si>
  <si>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</si>
  <si>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</si>
  <si>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</si>
  <si>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</si>
  <si>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</si>
  <si>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Avance financiero:</t>
  </si>
  <si>
    <t>Avance físico del proyecto:</t>
  </si>
  <si>
    <t>VALOR APROBADO CON RECURSOS DEL SGR:</t>
  </si>
  <si>
    <t>VALOR APROBADO CON OTRAS FUENTES DE RECURSOS:</t>
  </si>
  <si>
    <t>VALOR TOTAL INICIAL APROBADO</t>
  </si>
  <si>
    <t>De conformidad con lo definido en el artículo 4.5.1.2.5. los documentos soporte para la presentación de solicitudes de ajuste a proyectos aprobados son:</t>
  </si>
  <si>
    <t>ANÁLISIS DE VARIABLES SUSCEPTIBLES DE MODIFICACIÓN A PROYECTOS DE INVERSIÓN APROBADOS.</t>
  </si>
  <si>
    <t>¿La entidad ejecutora  o la que presentó el proyecto de inversión adjuntó los documentos soporte establecidos en el artículo 4.5.1.2.5. del  Acuerdo Único de Comisión Rectora para la creación y el registro del ajuste en el Banco de Proyectos de Inversión del SGR o el aplicativo dispuesto por el Departamento Nacional de Planeación y los requeridos según procedimiento para dar trámite a los ajustes?</t>
  </si>
  <si>
    <t>AJUSTE PARA PROYECTOS DE INVERSIÓN FINANCIADOS O COFINANCIADOS CON RECURSOS DEL SISTEMA GENERAL DE REGALÍAS APROBADOS</t>
  </si>
  <si>
    <t>¿El ajuste es presentado por la entidad designada para la ejecución?</t>
  </si>
  <si>
    <t>COMPONENTE TÉCNICO:</t>
  </si>
  <si>
    <t>COMPONENTE SOCIAL:</t>
  </si>
  <si>
    <t>COMPONENTE AMBIENTAL:</t>
  </si>
  <si>
    <t>COMPONENTE FINANCIERO:</t>
  </si>
  <si>
    <t>Preguntas generales para cargue y registro de ajuste</t>
  </si>
  <si>
    <t xml:space="preserve">Observación adicional. </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</si>
  <si>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</si>
  <si>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2.	 Cuando la solicitud de ajuste verse sobre modificación del valor total del proyecto o fuentes de financiación:</t>
  </si>
  <si>
    <t xml:space="preserve">3. 	Cuando los ajustes estén relacionados con el cambio de ejecutor o cambio de instancia designada para adelantar la contratación de la interventoría de las que tratan los literales e) y f) del artículo 4.5.1.2.1 del presente Acuerdo, deberán presentarse los siguientes documentos: </t>
  </si>
  <si>
    <t xml:space="preserve">a)	 Solicitud del representante legal de la entidad que haya presentado el proyecto de inversión dirigida a la secretaría técnica u oficina de planeación o la que haga sus veces de la entidad o instancia que aprobó el proyecto de inversión, en la cual sustente los motivos técnicos, financieros y jurídicos que soportan la necesidad del cambio, así como la justificación de la capacidad técnica e idoneidad de la entidad propuesta para reemplazar a la entidad ejecutora o a la instancia designada para adelantar la contratación de la interventoría que fue definida inicialmente por la instancia o entidad que aprobó el proyecto de inversión. </t>
  </si>
  <si>
    <t xml:space="preserve">b)	 Certificación suscrita por el representante legal de la entidad designada como ejecutora del proyecto de inversión o de la instancia designada para adelantar la contratación de la interventoría, donde manifieste que no ha expedido el acto administrativo que ordena la apertura del proceso de selección o el acto administrativo unilateral que decreta el gasto o documento que haga sus veces en atención a la naturaleza del ejecutor, con cargo a los recursos del proyecto de inversión. No aplicará este requisito en los casos en el ejecutor no haya aceptado la designación. </t>
  </si>
  <si>
    <t>c)	 Comunicación suscrita por el representante legal de la entidad propuesta para ser designada como ejecutora del proyecto de inversión, o por el representante legal de la instancia propuesta para adelantar la contratación de la interventoría, dirigida a la instancia de aprobación del ajuste, en la que manifieste el interés y la voluntad de aceptar dicha designación.</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</si>
  <si>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</si>
  <si>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DOCUMENTOS SOPORTE PARA PRESENTACIÓN DE SOLICITUDES DE AJUSTES </t>
  </si>
  <si>
    <t>INSTANCIA/ENTIDAD VIABILIZADORA:</t>
  </si>
  <si>
    <t>CONCEPTO DEL AJUSTE</t>
  </si>
  <si>
    <t>RESULTADO DEL CONCEPTO DEL  AJUSTE</t>
  </si>
  <si>
    <t>EMISOR DEL CONCEPTO DE AJUSTE</t>
  </si>
  <si>
    <t>* Para los proyectos de inversión aprobados por el OCAD CTeI, el concepto del ajuste del que trata el numeral 3 del artículo 4.5.1.2.3. del presente Acuerdo, deberá ser emitido por el ejecutor del proyecto de inversión utilizando el formato señalado en el presente artículo y remitido a la secretaría técnica al momento de la solicitud de creación del ajuste.
**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***Cuando el ajuste verse sobre cambio de ejecutor o de instancia designada para adelantar la contratación de la interventoría o la designada para la vigilancia de la correcta ejecución de OCAD Paz y CTeI  no se requerirá concepto del ajuste del que trata el numeral 3 del presente artículo para su decisión.</t>
  </si>
  <si>
    <t>El concepto de ajuste del que trata el artículo 4.5.1.2.4. del Acuerdo Único de Comisión Rectora, deberá ser emitido por la entidad o instancia responsable dentro de los doce (12) días hábiles siguientes a la solicitud, para lo cual deberá hacer uso del formato que para el efecto defina el Departamento Nacional de Planeación, el cual será suscrito y remitido en formato PDF a la secretaría técnica u oficina de planeación o la que haga sus veces para que realice el cargue correspondiente en el Banco de Proyectos de Inversión del SGR o aplicativo dispuesto por el Departamento Nacional de Planeación.</t>
  </si>
  <si>
    <t xml:space="preserve">Sección II: AJUSTES A PROYECTOS DE INVERSIÓN APROBADOS - Deben ser decididos por la entidad o instancia que aprobó el proyecto de inversión soportados en un Concepto de Ajuste emitido por la entidad o instancia que emitió concepto para aprobación o viabilizó. </t>
  </si>
  <si>
    <t>Responsable de la identificación del ajuste de acuerdo con el numeral 1 del Artículo 4.5.1.2.3.  del Acuerdo Único de Comisión Rectora</t>
  </si>
  <si>
    <t xml:space="preserve">**** Una vez se cuente con concepto del ajuste, la entidad o instancia que aprobó el proyecto de inversión analizará y decidirá sobre la solicitud de ajuste, esta decisión deberá ser consignada en un acto administrativo
**** * Cuando un proyecto de inversión haya sido cofinanciado con diversas fuentes de financiación y requiera ajustar el valor total del proyecto o las fuentes de financiación, todas las entidades o instancias que aporten recursos al proyecto de inversión deberán aprobar el respectivo ajuste, atendiendo el orden establecido en el parágrafo 2 del artículo 4.4.2. del presente Acuerdo.
****** Cuando un proyecto de inversión haya sido cofinanciado con diversas fuentes de financiación y requiera ajuste de cambio de ejecutor, la entidad o instancia que lo designó será la responsable de decidir sobre este ajuste, en atención a lo dispuesto en el parágrafo 2 del artículo 4.4.4. del presente Acuerdo.
</t>
  </si>
  <si>
    <t>e)	 Ejecutor. 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</si>
  <si>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a)	 Actividades y costos. Procederá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</si>
  <si>
    <r>
      <rPr>
        <b/>
        <sz val="8"/>
        <rFont val="Arial Narrow"/>
        <family val="2"/>
      </rP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Nota 4</t>
    </r>
    <r>
      <rPr>
        <sz val="8"/>
        <rFont val="Arial Narrow"/>
        <family val="2"/>
      </rPr>
      <t>. De conformidad con lo definido en el Artículo 4.5.1.2.6.  del Acuerdo Único de Comisión Rectora que versa sobre cambios en las condiciones de ejecución respecto a los beneficiarios del proyecto de inversión, se establece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</si>
  <si>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 xml:space="preserve">De conformidad con el artículo 4.5.1.2.4. del Acuerdo Único de Comisión Rectora, el concepto del ajuste será solicitado por las secretarías técnicas de los OCAD Paz o Regional u oficina de planeación o la que haga sus veces, teniendo en cuenta las reglas: 
</t>
    </r>
    <r>
      <rPr>
        <sz val="9"/>
        <rFont val="Arial Narrow"/>
        <family val="2"/>
      </rPr>
      <t>a)	 Para los proyectos de inversión que para su decisión requirieron Concepto Técnico Único Sectorial, el concepto del ajuste será solicitado a la entidad que lo haya expedido.
b)	 Para los proyectos de inversión que para su decisión no contempló un Concepto Técnico Único Sectorial, el concepto de ajuste deberá ser solicitado a la entidad que viabilizó el proyecto de inversión.</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</si>
  <si>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</si>
  <si>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Representante Legal (o delegado) entidad que emitió CTUS/Viabilizó/Ejecutor del proyecto de inversión (incluye CTeI)
</t>
    </r>
    <r>
      <rPr>
        <b/>
        <sz val="8"/>
        <color rgb="FFC00000"/>
        <rFont val="Arial Narrow"/>
        <family val="2"/>
      </rPr>
      <t>(OBLIGATORIO)</t>
    </r>
  </si>
  <si>
    <r>
      <rPr>
        <b/>
        <sz val="10"/>
        <color theme="4" tint="-0.499984740745262"/>
        <rFont val="Arial Narrow"/>
        <family val="2"/>
      </rPr>
      <t>REFERENTES NORMATIVOS</t>
    </r>
    <r>
      <rPr>
        <b/>
        <sz val="10"/>
        <rFont val="Arial Narrow"/>
        <family val="2"/>
      </rPr>
      <t xml:space="preserve">
Ley 2056 de 2020: Artículos 4, 5, 6, 35, 37,54,5,  57 y 84
Decreto 1821 de 2020: Artículo 1.2.1.2.14. (Modificado y adicionado por el Art. 6 del Decreto 1142 de 2021);  1.2.2.2.1. ( Modificado por el Art. 9 del Decreto 625 de 2022 y el Art. 13 del Decreto 1142 de 2021) y Art. 1.2.4.2.1. (Adicionado por el por el Art. 11 Del Decreto 625 de 2022).
</t>
    </r>
    <r>
      <rPr>
        <b/>
        <sz val="10"/>
        <color theme="4" tint="-0.499984740745262"/>
        <rFont val="Arial Narrow"/>
        <family val="2"/>
      </rPr>
      <t>Acuerdo Único del SGR o normas que lo modifiquen, aclaren, adicionen o sustituyan.</t>
    </r>
  </si>
  <si>
    <t>¿La información que soporta el ajuste se encuentra alojada en el aplicativo dispuesto por el DNP?</t>
  </si>
  <si>
    <t xml:space="preserve">2. ¿Las modificaciones introducidas  cambian el alcance del proyecto de inversión? </t>
  </si>
  <si>
    <t>3. ¿Las modificaciones introducidas al proyecto de inversión alteran su viabilidad inicial?</t>
  </si>
  <si>
    <t>Aplica/No aplica Requisito</t>
  </si>
  <si>
    <t>Si Aplica</t>
  </si>
  <si>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Acuerdo Único de Comisión Rectora. 
</t>
    </r>
  </si>
  <si>
    <t xml:space="preserve">c) Carta de aceptación de los ajustes propuestos, suscrita por los representantes legales o autoridades competentes de las demás entidades que cofinancian el proyecto de inversión. </t>
  </si>
  <si>
    <t xml:space="preserve">Perfil técnico que realizó concepto: </t>
  </si>
  <si>
    <t>GUÍA PARA LA IDENTIFICACIÓN DE TRÁMITES DE AJUSTES ACUERDO ÚNICO DE COMISIÓN RECTORA-F4.2
Trámite para los ajustes que deben ser decididos por la entidad o instancia que aprobó el proyecto de inversión
(Numeral 1 del Artículo 4.5.1.2.3. del Acuerdo Único de Comisión Rectora)</t>
  </si>
  <si>
    <r>
      <rPr>
        <b/>
        <sz val="9"/>
        <color theme="1"/>
        <rFont val="Arial Narrow"/>
        <family val="2"/>
      </rPr>
      <t>*Nota</t>
    </r>
    <r>
      <rPr>
        <sz val="9"/>
        <color theme="1"/>
        <rFont val="Arial Narrow"/>
        <family val="2"/>
      </rPr>
      <t>: El estado del proyecto debe coincidir entre las decisiones de la instancia de aprobación y la información de aplicativos del DNP.</t>
    </r>
  </si>
  <si>
    <r>
      <t xml:space="preserve">De conformidad con lo dispuesto en el Artículo 4.5.1.2.3.  </t>
    </r>
    <r>
      <rPr>
        <sz val="10"/>
        <color theme="1"/>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t>
    </r>
  </si>
  <si>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</si>
  <si>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</si>
  <si>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</si>
  <si>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</si>
  <si>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</si>
  <si>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</si>
  <si>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</si>
  <si>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</si>
  <si>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r>
      <rPr>
        <b/>
        <sz val="10"/>
        <color theme="3"/>
        <rFont val="Arial Narrow"/>
        <family val="2"/>
      </rPr>
      <t xml:space="preserve">Para tener en cuenta: </t>
    </r>
    <r>
      <rPr>
        <sz val="10"/>
        <rFont val="Arial Narrow"/>
        <family val="2"/>
      </rPr>
      <t xml:space="preserve">
</t>
    </r>
    <r>
      <rPr>
        <b/>
        <sz val="10"/>
        <color theme="3"/>
        <rFont val="Arial Narrow"/>
        <family val="2"/>
      </rPr>
      <t xml:space="preserve">1. </t>
    </r>
    <r>
      <rPr>
        <b/>
        <sz val="10"/>
        <rFont val="Arial Narrow"/>
        <family val="2"/>
      </rPr>
      <t xml:space="preserve"> </t>
    </r>
    <r>
      <rPr>
        <sz val="10"/>
        <rFont val="Arial Narrow"/>
        <family val="2"/>
      </rPr>
      <t xml:space="preserve">El parágrafo 1 del artículo 4.5.1.2.3. establece: " Cuando se requiera un ajuste de los que trata el presente artículo y el ejecutor no haya sido designado o no haya aceptado su designación, el ajuste deberá ser tramitado por quien presentó el proyecto de inversión. 
</t>
    </r>
    <r>
      <rPr>
        <b/>
        <sz val="10"/>
        <color theme="3"/>
        <rFont val="Arial Narrow"/>
        <family val="2"/>
      </rPr>
      <t>2.</t>
    </r>
    <r>
      <rPr>
        <b/>
        <sz val="10"/>
        <rFont val="Arial Narrow"/>
        <family val="2"/>
      </rPr>
      <t xml:space="preserve"> </t>
    </r>
    <r>
      <rPr>
        <sz val="10"/>
        <rFont val="Arial Narrow"/>
        <family val="2"/>
      </rPr>
      <t>Si la solicitud de creación del ajuste no cumple con la totalidad de los documentos señalados en el artículo 4.5.1.2.5. del presente Acuerdo será devuelta por la secretaría técnica u oficina de planeación o la que haga sus veces, dentro de los tres (3) días hábiles siguientes a la radicación.</t>
    </r>
    <r>
      <rPr>
        <b/>
        <sz val="10"/>
        <rFont val="Arial Narrow"/>
        <family val="2"/>
      </rPr>
      <t xml:space="preserve">
</t>
    </r>
    <r>
      <rPr>
        <b/>
        <sz val="10"/>
        <color theme="3"/>
        <rFont val="Arial Narrow"/>
        <family val="2"/>
      </rPr>
      <t>3</t>
    </r>
    <r>
      <rPr>
        <sz val="10"/>
        <color theme="3"/>
        <rFont val="Arial Narrow"/>
        <family val="2"/>
      </rPr>
      <t xml:space="preserve">. </t>
    </r>
    <r>
      <rPr>
        <sz val="10"/>
        <rFont val="Arial Narrow"/>
        <family val="2"/>
      </rPr>
      <t>Una vez registrado el ajuste, la información del proyecto de inversión quedará actualizada y se podrá continuar con la ejecución del proyecto de inversión</t>
    </r>
  </si>
  <si>
    <r>
      <t xml:space="preserve">De acuerdo con el artículo 4.5.1.2.3. Trámite para los ajustes que deben ser decididos por la entidad o instancia que aprobó el proyecto de inversión:
</t>
    </r>
    <r>
      <rPr>
        <b/>
        <sz val="10"/>
        <color rgb="FF000000"/>
        <rFont val="Arial Narrow"/>
        <family val="2"/>
      </rPr>
      <t>Parágrafo 3°.</t>
    </r>
    <r>
      <rPr>
        <sz val="10"/>
        <color rgb="FF000000"/>
        <rFont val="Arial Narrow"/>
        <family val="2"/>
      </rPr>
      <t xml:space="preserve"> Lo dispuesto en el presente artículo aplicará cuando se requiera cambio de la instancia designada para adelantar la contratación de la interventoría o la designada para la vigilancia de la correcta ejecución del proyecto por el OCAD Paz y OCAD CTeI, según corresponda, eventos en los cuales no se requerirá concepto del ajuste del que trata el numeral 3 del presente artículo para su decisión.  
</t>
    </r>
    <r>
      <rPr>
        <b/>
        <sz val="10"/>
        <color rgb="FF000000"/>
        <rFont val="Arial Narrow"/>
        <family val="2"/>
      </rPr>
      <t>Parágrafo 4°</t>
    </r>
    <r>
      <rPr>
        <sz val="10"/>
        <color rgb="FF000000"/>
        <rFont val="Arial Narrow"/>
        <family val="2"/>
      </rPr>
      <t xml:space="preserve">. Cuando el ajuste verse sobre cambio de ejecutor o de instancia designada para adelantar la contratación de la interventoría o la designada para la vigilancia de la correcta ejecución de la que trata el parágrafo 3° del presente artículo, no se requerirá concepto del ajuste del que trata el numeral 3 del presente artículo para su decisión.
</t>
    </r>
    <r>
      <rPr>
        <b/>
        <sz val="10"/>
        <color rgb="FF000000"/>
        <rFont val="Arial Narrow"/>
        <family val="2"/>
      </rPr>
      <t xml:space="preserve">Parágrafo 5º. </t>
    </r>
    <r>
      <rPr>
        <sz val="10"/>
        <color rgb="FF000000"/>
        <rFont val="Arial Narrow"/>
        <family val="2"/>
      </rPr>
      <t>Para los proyectos de inversión aprobados por el OCAD CTeI, la solicitud de creación del ajuste establecida en el numeral 2 del presente artículo, deberá estar acompañada del concepto del ajuste emitido por el ejecutor del proyecto de inversión utilizando el formato del que trata el artículo 4.5.1.2.4. del presente Acuerdo.</t>
    </r>
  </si>
  <si>
    <t xml:space="preserve">  VARIABLES SUSCEPTIBLES DE MODIFICACIÓN PARA PROYECTOS DE INVERSIÓN APROBADOS.
(Artículo 4.5.1.2.1. Acuerdo Único de Comisión Rectora)</t>
  </si>
  <si>
    <t>Nota 1: De conformidad con lo definido en el Parágrafo 3º del Artículo 4.5.1.2.1. del Acuero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De acuerdo con el artículo 4.5.1.2.3. Trámite para los ajustes que deben ser decididos por la entidad o instancia que aprobó el proyecto de inversión en el Parágrafo 6º. Cuando se apruebe un ajuste que implique un mayor valor de la misma fuente de financiación o de una fuente diferente del proyecto de inversión, el ejecutor deberá realizar las modificaciones en su capítulo presupuestal independiente. Así mismo, la secretaría técnica u oficina de planeación o la que haga sus veces de la instancia o entidad que aprobó el ajuste deberá realizar las modificaciones correspondientes en la asignación presupuestal en el Sistema de Presupuesto y Giro de Regalías (SPGR).
Para los ajustes por reducción del valor de alguna de las fuentes de financiación del proyecto de inversión o cambio del ejecutor, previo a su aprobación, la secretaría técnica u oficina de planeación o la que haga sus veces, de la instancia o entidad a la que corresponda aprobarlo, deberá verificar que el monto sobre el cual se vaya a realizar el ajuste no cuente con el Certificado de Disponibilidad Presupuestal en atención a lo establecido en la parte final del inciso 1 del artículo 1.2.1.2.14 del Decreto Único Reglamentario del SGR. En caso de que exista dicho Certificado de Disponibilidad Presupuestal, deberá solicitarse a la entidad ejecutora su reducción en el Sistema de Presupuesto y Giro de Regalías (SPGR), para proceder a su aprobación.</t>
  </si>
  <si>
    <t>Documentos Soportes</t>
  </si>
  <si>
    <t xml:space="preserve">2. ¿Las modificaciones introducidas el cambian el alcance del proyecto de inversión? </t>
  </si>
  <si>
    <t>1. ¿Las variables presentadas para la modificación al proyecto de inversión se enmarcan dentro de las indicadas en el artículo 4.5.1.1.1. Acuerdo Único de Comisión Rectora, susceptibles de ajustar para proyectos Viabilizados -No aprobados?</t>
  </si>
  <si>
    <t xml:space="preserve">NOMBRE </t>
  </si>
  <si>
    <t>Funcionario de la entidad que presentó el proyecto de inversión/designada ejecutora</t>
  </si>
  <si>
    <t>Número de concepto emitido:</t>
  </si>
  <si>
    <t>Fecha de solicitud de Concepto:</t>
  </si>
  <si>
    <t>Fecha de emisión de Concepto:</t>
  </si>
  <si>
    <t>Aumento o disminución de los costos de las actividades existentes</t>
  </si>
  <si>
    <t>Inclusión de actividades nuevas</t>
  </si>
  <si>
    <t xml:space="preserve">Nota:  El análisis y las observaciones se realizaron con base en el Anexo 2. Guía de identificación de trámites de ajustes para proyectos aprobados remitido por la Entidad que presentó el proyecto de inversión y los respectivos soportes. </t>
  </si>
  <si>
    <t xml:space="preserve">INCREMENTO O DISMINUCIÓN DE RECURSOS AL PROYECTO </t>
  </si>
  <si>
    <r>
      <t xml:space="preserve">CONCEPTO DEL AJUSTE PARA LOS PROYECTOS DE INVERSIÓN APROBADOS QUE DEBEN SER DECIDIDOS POR LA ENTIDAD O INSTANCIA QUE APROBÓ EL PROYECTO DE INVERSIÓN
 (ARTÍCULO  4.5.1.2.3.  ACUERDO ÚNICO DE COMISIÓN RECTORA).
</t>
    </r>
    <r>
      <rPr>
        <sz val="10"/>
        <color theme="3"/>
        <rFont val="Arial Narrow"/>
        <family val="2"/>
      </rPr>
      <t xml:space="preserve">
</t>
    </r>
    <r>
      <rPr>
        <sz val="10"/>
        <color theme="4" tint="-0.499984740745262"/>
        <rFont val="Arial Narrow"/>
        <family val="2"/>
      </rPr>
      <t>Los ajustes a los proyectos de inversión que versen sobre la modificación del valor total de proyecto, las fuentes de financiación o el cambio de ejecutor, deberán ser sometidos a consideración de la entidad o instancia que aprobó el proyecto de inversión.
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r>
  </si>
  <si>
    <t>Acuerdo 7/2022</t>
  </si>
  <si>
    <t>Versión 1 DGP SGR</t>
  </si>
  <si>
    <t>AJC/LLS</t>
  </si>
  <si>
    <t xml:space="preserve"> soporte.formatos@dnp.gov.co</t>
  </si>
  <si>
    <t>1. ¿Las variables presentadas para la modificación al proyecto de inversión se enmarcan dentro de las indicadas en el artículo 4.5.1.2.1. Acuerdo Único de Comisión Rectora, susceptibles de ajustar para proyectos aprobados?</t>
  </si>
  <si>
    <t>Asignaciones Directas 20%</t>
  </si>
  <si>
    <t>Asignaciones Directas 5% (anticipadas)</t>
  </si>
  <si>
    <t>TOTAL INCREMENTO/DISMINUCIÓN DE RECURSOS:</t>
  </si>
  <si>
    <t xml:space="preserve">b) Cuando el proyecto de inversión se encuentre en ejecución, se deberá anexar el balance sobre la ejecución física y financiera del proyecto suscrito por el supervisor o el interventor, según corresponda. Este balance debe guardar concordancia con la información reportada en el aplicativo de seguimiento dispuesto por el Departamento Nacional de Planeación, para lo cual la entidad o instancia ante la cual se presentó la solicitud de ajuste deberá evaluar dicha concordancia y continuar con el trámite del ajuste. </t>
  </si>
  <si>
    <t>a) 	Solicitud de la entidad que haya presentado el proyecto de inversión o de aquella designada como ejecutora, cuando esta haya aceptado dicha designación,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la fuente de financiación y el monto de recursos inicialmente aprobados y estar acompañada de los documentos que lo soporten. Cuando el proyecto cuente con interventoría o supervisión, la solicitud también deberá ser
suscrita por el interventor o supervisor, según sea el caso.
La solicitud deberá estar acompañada del formato del que trata el numeral 2 del artículo 4.5.1.2.3. del presente Acuerdo.</t>
  </si>
  <si>
    <t xml:space="preserve">MUNICIPIO DE EL SANTUARIO </t>
  </si>
  <si>
    <t>CONSTRUCCIÓN DE LA FASE 1 DEL CENTRO DE NEGOCIOS AGROINDUSTRIAL EN EL MUNICIPIO DE  EL SANTUARIO”, ANTIOQUIA</t>
  </si>
  <si>
    <t xml:space="preserve">DEPARTAMENTO DE ANTIOQUIA </t>
  </si>
  <si>
    <t xml:space="preserve">Disminuye el valor de algunas actividades , pero esto no compromete el alcance de la obra </t>
  </si>
  <si>
    <t xml:space="preserve">De acuerdo con el desarrollo del proyecto se desarrollaron nuevas obras </t>
  </si>
  <si>
    <t xml:space="preserve">Se actualizan los tiempos dado el aumento de recursos y el valor general del proyecto. </t>
  </si>
  <si>
    <t>Aumento de la fuente de recursos propios aportados por el municipio de El Santuario</t>
  </si>
  <si>
    <t>Se evidencia  que todas las variables estan permitidas  y en concordancia con el nuevo acuerdo 07</t>
  </si>
  <si>
    <r>
      <t xml:space="preserve">Observación: 
</t>
    </r>
    <r>
      <rPr>
        <sz val="9"/>
        <rFont val="Arial Narrow"/>
        <family val="2"/>
      </rPr>
      <t xml:space="preserve">La información es remitida previamente  por correo electronico oficial y luego migrada a la paltaforma SUIFP_SGR </t>
    </r>
  </si>
  <si>
    <t xml:space="preserve">Se proyecta una infraestructura de tres niveles con espacios amplios, iluminados, ventilados y seguros con características constructivas industrialmente que cumpla con la normatividad existente para el funcionamiento de centros de negocios agropecuarios además de un enfoque patrimonial y conservador de la cultura e historia del municipio 
En donde se plantea un aumento del 38% en zonas de bodegaje, un 195% en áreas de comercio, 134 zonas de parqueo, construcción de nueva infraestructura con la que no cuenta la actual plaza de mercado como:
•Escaleras, Cuarto técnico , Baños, Programas complementarios 
Como gran punto diferenciador se contará con espacios adecuados para cargue y descargue, además de parqueaderos para vehículos de diferentes tamaños facilitando la labor de los campesinos y comerciantes.                                                                                                                                                                                                                                                                   En cuanto al proceso de ajuste  se presenta una solicitud que consiste en la adicción de recursos presupuestales  dado que por indicadores como la variación de precios del mercado, algunos cambios de obra , inflación entre otros  se requiere de estos recursos economicos para garatnizar la ejecución del proyecto en las varibales y alcance aprobadas incialmente. </t>
  </si>
  <si>
    <t>SGR-Asignación directa</t>
  </si>
  <si>
    <t>Departamento de Antioquia</t>
  </si>
  <si>
    <t>SGR-Asignación para la inversión regional 60%</t>
  </si>
  <si>
    <t xml:space="preserve">Municipio de El Santuario </t>
  </si>
  <si>
    <t>Se evidencia  en el paquete documental del ajuste  la solicitud del ajuste debidamente con fecha del  24/05/2023</t>
  </si>
  <si>
    <t>Se evidencia  en el paquete documental del ajuste  la solicitud del ajuste debidamente firmada con fecha del 25/04/2023</t>
  </si>
  <si>
    <t xml:space="preserve">El presente ajuste se encuentra en concordancia con lo dispuesto en el artículo 1.2.1.2.14. del Decreto 1821 de 2020, reglamentado mediante el Acuerdo 07 de 2022, como se detalla a continuación:
Artículo 1.2.1.2.14. Ajustes a los proyectos de inversión.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Estos ajustes, previo trámite y aprobación, deberán registrarse por la instancia que presentó el proyecto, en el Banco de Proyectos de Inversión del Sistema General de Regalías, previo a la ejecución presupuestal.
Así mismo de acuerdo con el Acuerdo SGR n° 07 de 07/05/2022 en su Artículo 4.5.1.2.1. Variables susceptibles de ajuste a proyectos de inversión aprobados. Los ajustes a los proyectos de inversión aprobados procederán únicamente cuando se busque modificar las siguientes variables:
a) Actividades y costos: Procederá ajuste cuando la modificación esté orientada a:
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interiores. 
b) Valor total del proyecto. Procederá el ajuste cuando la modificación esté orientada a:
i. Incrementar hasta el 50% del valor total inicial aprobado para el proyecto 
d) Fuentes de financiación: Procederá ajuste cuando la modificación esté orientada a:
iii. Modificación de las fuentes ya existentes
De acuerdo con los valores relacionados se evidencia que el ajuste cumple con los parámetros del Acuerdo 07 de 2020 y que por tanto es viable su migración a los sistemas de información. </t>
  </si>
  <si>
    <t>La oleada invernal que ha afectado al municipio de El Santuario y otros municipios de la zona, ha impactado las condiciones de trabajo del movimiento de tierras en el lote en que se ha de desarrollar este contrato, al punto de tener que realizar mejoras con piedra y afirmado en repetidas ocasiones, sin embargo, no ha bastado para solucionar los problemas presentados por la lluvia, teniendo que suspender actividades de botada y perfilación, ya que no pueden ingresar volquetas para ser cargadas, dicha situación genera que el material de corte se deba repalear aproximadamente 30 – 40 m; además de que las excavadoras también tienen problemas al hundirse, por lo cual deben generar superficies de trabajo, que hacen más lento el trabajo.
Por estas razones, y sumado al tiempo de desarrollo del presente contrato, se considera pertinente e indispensable por parte de interventoría, secretaria de obras públicas y contratista generar una condición en la cual el invierno afecte en menor medida el desarrollo de las obras de construcción
El día 21 de octubre se realizaron por parte del contratista una serie de apiques (5) en las áreas a intervenir en fase de movimiento de tierras, lo cual reposa en el oficio CON – CNA 010, movilizados por algunas inquietudes que surgieron al recorrer el lote caminado, las cuales indicaban alta presencia de nacimientos y corrientes de agua como también la irregularidad en el material que conformaba los suelos. 
Entre ellos se pudo evidenciar las siguientes características en el material: 
- Altos grados de humedad en superficie y floración de agua a una profundidad de aproximadamente 2.5 m a 3.7 m, los cuales ocasionaron derrumbamiento de los apiques en aproximadamente 4 a 7 minutos.
- Altos contenidos en arcilla.
- Altos contenidos en materia orgánica.
- Evidencia de llenos antrópicos, presencia de escombros, plástico, basura, etc.
- Material poco homogéneo, se pudo evidenciar que las condiciones anteriormente descritas confluían en distintas ocasiones, lo cual generaba gran heterogeneidad en el material extraído, como también era evidenciable en el perfil resultante del corte.
Lo anterior, implica una modificación del presupuesto dada la realidad del suelo encontrado, en la medida que presupuestalmente se planteaba hacer los llenos correspondientes con el material resultante de los cortes. Dicha situación fue notificada y compartida inmediatamente a interventoría y funcionarios del municipio. 
Se considera de forma conjunta con la interventoría la adicción del presente ítem dado que gran parte de los trabajos que serán desarrollados en el presente contrato implican trabajos en alturas, las cuales oscilan de 3 a 13.5 m de altura. Esta actividad, en términos de presente contrato implicara una logística y creación de frente de trabajo independiente para el abastecimiento de cada uno de los frentes de trabajo a la atura respectiva del mismo.
Este ítem hace referencia a la nivelación de la terraza de implantación de la edificación, la cual tendra que ser ejecutada por separado del proceso de excavación mecánica, ya que las condiciones de climáticas, el afloramiento de aguas subterráneas, heterogeneidad de la subrasante y demás condiciones encontradas en sitio llevaron a que la nivelación de dicha terraza debiera hacerse en una fase separada al proceso de excavación.  Y que, para las condiciones anteriormente citadas se propone el siguiente rendimiento en el equipo y maquinaria a utilizar:                                                                                                                                                                                                                                                                                                 • Se presentaron en distintas ocasiones que la maquinaria se enterraba al encontrar algunos fallos y encontrar corrientes de agua subterránea.
• Para evitar el hundimiento de las maquinas debía hacerse uso de troncos de madera que se colocaban transversal a la maquina para que esta pudiese trabajar.
• Dado que las volquetas no podían ingresar al sitio, a pesar de algunos mejoramientos realizados, el material resultante del corte debía ser repaleado aproximadamente 25 a 30 m hasta un punto de acopio del material.
• Dadas las condiciones de estabilidad del terreno se vio la necesidad de primero realizar la extracción del “grueso” de la excavación para liberar la superficie de trabajo.</t>
  </si>
  <si>
    <t xml:space="preserve">El ajuste relacionado  con interfeiere  con el componente social y con las condiciones inicialmente aprobadas </t>
  </si>
  <si>
    <t xml:space="preserve">El ajuste relacionado  con interfeiere  con el componente ambiental  y con las condiciones inicialmente aprobadas </t>
  </si>
  <si>
    <r>
      <t xml:space="preserve">A demás de las razones técnicas presentadas texto arriba, en donde se expone la necesidad de inclusión de actividades nuevas dentro del proyecto lo que genera una variación financiera en la misma; debe señalarse otras situaciones y es que los valores de los Ítems se están viendo impactados por tres factores principalmente:
• Inflación: En diciembre de 2022, la variación anual del IPC fue 13,12%, es decir, 7,50 puntos porcentuales mayor que la reportada en el mismo periodo del año anterior, cuando fue de 5,62%. Según datos del DANE del 5 de enero de 2023, la cual es la cifra más alta en 21 años y superó así las proyecciones de los analistas que veían un IPC por debajo del 13%.
• Aumento del salario mínimo: Durante los últimos meses del año 2022, se especulaba que el incremento del salario mínimo, sería mayor del 10%. Para el 15 de diciembre de 2022, Gobierno, trabajadores y gremios acordaron que el aumento para el salario mínimo será de 16% y del subsidio de transporte de 20%. Lo cual hace más de 20 años no sucedía.
• Devaluación del peso frente al dólar: según un artículo publicado por la Revista Semana el 1 de enero de 2023: “De acuerdo con la Bolsa de Valores de Colombia, el dólar cerró operaciones en su última jornada del 2022 con un último precio de 4.850 pesos... Si se compara esta TRM con la que termina este 2022 ($ 4.810,20) con la que rigió el pasado 1 de enero, que fue de 3.891 pesos con 16 centavos, se puede apreciar que durante este año la moneda norteamericana se trepó 919 pesos con 04 centavos, lo cual quiere decir que en estos 365 días creció más de un 20 %. Esto, de acuerdo con los expertos, se tradujo sin duda en presiones para la inflación en el país, ya que encarece los productos importados como insumos agrícolas.”
Estas razones han generado que mediante mesas de trabajo en conjunto con la Gobernación de Antioquia y el Municipio de El Santuario; se llegue a la conclusión de hacer un reconocimiento del ICOCIV, al proyecto, y que por medio del cual se genere un balance financiero sensato a la realidad que presenta la económica Nacional e Internacional.
Siendo así se realiza inclusión de obras extras, disminución de cantidades de ítems inicialmente contemplados y  el reconocimiento del ICOCIV. Generando cambios de valores del proyecto como se relaciona a continuación
Resumen financiero final del proyecto BPIN 2022003050004
</t>
    </r>
    <r>
      <rPr>
        <b/>
        <sz val="10"/>
        <color theme="1"/>
        <rFont val="Arial Narrow"/>
        <family val="2"/>
      </rPr>
      <t xml:space="preserve">Entidad                                        Tipo Recurso    </t>
    </r>
    <r>
      <rPr>
        <sz val="10"/>
        <color theme="1"/>
        <rFont val="Arial Narrow"/>
        <family val="2"/>
      </rPr>
      <t xml:space="preserve">                                    </t>
    </r>
    <r>
      <rPr>
        <sz val="10"/>
        <rFont val="Arial Narrow"/>
        <family val="2"/>
      </rPr>
      <t xml:space="preserve"> </t>
    </r>
    <r>
      <rPr>
        <b/>
        <sz val="10"/>
        <rFont val="Arial Narrow"/>
        <family val="2"/>
      </rPr>
      <t xml:space="preserve">      Año Valor inicial                Valor ajustado 1               Cambio en el valor                   Valor Final </t>
    </r>
    <r>
      <rPr>
        <sz val="10"/>
        <color theme="1"/>
        <rFont val="Arial Narrow"/>
        <family val="2"/>
      </rPr>
      <t xml:space="preserve">
Departamento de Antioquia     SGR-Asignación directa                                                   2022                     $         5.500.000.000          $                             0             $               5.500.000.000 
Departamento de Antioquia     SGR-Asignación para la inversión regional 60%             2022                     $            500.000.000          $                             0             $                 500.000.000 
Municipio de El Santuario       Recursos Propios                                                             2022                     $          5.248.608.367         $                             0             $              5.248.608.367 
Municipio de El Santuario       Recursos Propios                                                             2023                     $                               0         $        1.593.690.705             $              1.593.690.705 
</t>
    </r>
    <r>
      <rPr>
        <b/>
        <sz val="10"/>
        <color theme="1"/>
        <rFont val="Arial Narrow"/>
        <family val="2"/>
      </rPr>
      <t xml:space="preserve">VALORES TOTALES </t>
    </r>
    <r>
      <rPr>
        <sz val="10"/>
        <color theme="1"/>
        <rFont val="Arial Narrow"/>
        <family val="2"/>
      </rPr>
      <t xml:space="preserve">                                                                                                                                 $        11.248.608.367         $        1.593.690.705             $             12.842.299.072
Es importante señalar que para el presente proceso de Ajuste se realizó ante la Gobernación de Antioquia como Entidad Publica que cofinancia y aprueba el proyecto, mesas de trabajo en las que se expusieron los análisis de precios unitario, justificaciones técnicas de posibles cambios y adiciones de obra y las variables del cambio económico del mercado; con lo cual Gobernación de Antioquia revisó la información relacionado y expidió un nuevo Concepto Técnico Presupuestal a Proyectos N°CTAC-1-CONSTCNA-ELSB-BPIN2022003050004-2022-(23-03-2023) Firmado por el Ingeniero Civil MAURICIO ARBOLEDA S. de la Secretaria de Infraestructura Física Departamental , el cual se deja como constancia que solo se implementara siempre y cuando la presente solicitud de ajuste sea aprobada respectivamente. 
De acuerdo con la información los valores relacionados se evidencian que el ajuste cumple con los parámetros del Acuerdo 07 de 2020 y que por tanto es viable su migración a los sistemas de información
De acuerdo con la información los valores relacionados se evidencian que el ajuste cumple con los parámetros del Acuerdo 07 de 2020 y que por tanto es viable su migración a los sistemas de información.</t>
    </r>
  </si>
  <si>
    <t xml:space="preserve">YOJAN IVAN GIRALDO ARANGO </t>
  </si>
  <si>
    <t xml:space="preserve">SUPERVISOR / SECRETARIO DE OBRAS PÚBLICAS Y MEDIO AMBIENTE MUNICIPIO DE  EL SANTUARIO </t>
  </si>
  <si>
    <t xml:space="preserve">JUAN DAVID ZULUAGA ZULUAGA </t>
  </si>
  <si>
    <r>
      <rPr>
        <b/>
        <sz val="10"/>
        <rFont val="Arial Narrow"/>
        <family val="2"/>
      </rPr>
      <t>REPRESETANTE LEGAL / ALCALDE MUNICIPIO DE  EL SANTUARIO</t>
    </r>
    <r>
      <rPr>
        <b/>
        <sz val="11"/>
        <rFont val="Arial Narrow"/>
        <family val="2"/>
      </rPr>
      <t xml:space="preserve"> </t>
    </r>
  </si>
  <si>
    <t>Dado el aumento del recurso en las actividades el valor total del proyecto se incrementa en un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</si>
</sst>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9">
    <font>
      <sz val="10"/>
      <color rgb="FF000000"/>
      <name val="Times New Roman"/>
      <charset val="204"/>
    </font>
    <font>
      <sz val="10"/>
      <color rgb="FF000000"/>
      <name val="Times New Roman"/>
      <family val="1"/>
    </font>
    <font>
      <sz val="10"/>
      <color rgb="FF000000"/>
      <name val="Avenir Next"/>
    </font>
    <font>
      <b/>
      <sz val="10"/>
      <color theme="0"/>
      <name val="Avenir Next"/>
    </font>
    <font>
      <b/>
      <u/>
      <sz val="9"/>
      <color rgb="FFFFFFFF"/>
      <name val="Avenir Next"/>
    </font>
    <font>
      <sz val="4.5"/>
      <name val="Avenir Next"/>
    </font>
    <font>
      <b/>
      <sz val="8"/>
      <name val="Avenir Next"/>
    </font>
    <font>
      <sz val="8"/>
      <name val="Avenir Next"/>
    </font>
    <font>
      <b/>
      <sz val="6"/>
      <name val="Avenir Next"/>
    </font>
    <font>
      <sz val="6"/>
      <name val="Avenir Next"/>
    </font>
    <font>
      <sz val="6"/>
      <color rgb="FF000000"/>
      <name val="Avenir Next"/>
    </font>
    <font>
      <b/>
      <sz val="6"/>
      <color rgb="FFC00000"/>
      <name val="Avenir Next"/>
    </font>
    <font>
      <b/>
      <sz val="6"/>
      <color rgb="FF000000"/>
      <name val="Avenir Next"/>
    </font>
    <font>
      <b/>
      <sz val="6"/>
      <color theme="0" tint="-0.249977111117893"/>
      <name val="Avenir Next"/>
    </font>
    <font>
      <b/>
      <sz val="6"/>
      <color theme="0"/>
      <name val="Avenir Next"/>
    </font>
    <font>
      <b/>
      <sz val="6"/>
      <color theme="3" tint="-0.499984740745262"/>
      <name val="Avenir Next"/>
    </font>
    <font>
      <b/>
      <sz val="10"/>
      <color rgb="FF000000"/>
      <name val="Times New Roman"/>
      <family val="1"/>
    </font>
    <font>
      <b/>
      <sz val="6"/>
      <color theme="3"/>
      <name val="Avenir Next"/>
    </font>
    <font>
      <b/>
      <sz val="8"/>
      <color theme="0"/>
      <name val="Avenir Next"/>
    </font>
    <font>
      <b/>
      <sz val="8"/>
      <color rgb="FFC00000"/>
      <name val="Avenir Next"/>
    </font>
    <font>
      <u/>
      <sz val="11"/>
      <color theme="10"/>
      <name val="Calibri"/>
      <family val="2"/>
      <scheme val="minor"/>
    </font>
    <font>
      <sz val="6"/>
      <color rgb="FF000000"/>
      <name val="Times New Roman"/>
      <family val="1"/>
    </font>
    <font>
      <b/>
      <sz val="8"/>
      <color theme="1"/>
      <name val="Avenir Next"/>
    </font>
    <font>
      <b/>
      <sz val="9"/>
      <color theme="0"/>
      <name val="Avenir Next"/>
    </font>
    <font>
      <sz val="8"/>
      <color theme="2"/>
      <name val="Avenir Next"/>
    </font>
    <font>
      <b/>
      <sz val="6"/>
      <color theme="1" tint="0.499984740745262"/>
      <name val="Avenir Next"/>
    </font>
    <font>
      <b/>
      <sz val="9"/>
      <name val="Segoe UI"/>
      <family val="2"/>
    </font>
    <font>
      <sz val="9"/>
      <name val="Segoe UI"/>
      <family val="2"/>
    </font>
    <font>
      <b/>
      <sz val="8"/>
      <color theme="0" tint="-0.499984740745262"/>
      <name val="Avenir Next"/>
    </font>
    <font>
      <sz val="8"/>
      <color rgb="FF000000"/>
      <name val="Times New Roman"/>
      <family val="1"/>
    </font>
    <font>
      <sz val="8"/>
      <color theme="0" tint="-0.499984740745262"/>
      <name val="Avenir Next"/>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ont>
    <font>
      <sz val="7"/>
      <name val="Avenir Next"/>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sz val="10"/>
      <color rgb="FF000000"/>
      <name val="Arial Narrow"/>
      <family val="2"/>
    </font>
    <font>
      <sz val="8"/>
      <color rgb="FF000000"/>
      <name val="Arial Narrow"/>
      <family val="2"/>
    </font>
    <font>
      <b/>
      <sz val="11"/>
      <color theme="0"/>
      <name val="Arial Narrow"/>
      <family val="2"/>
    </font>
    <font>
      <b/>
      <sz val="10"/>
      <color theme="3"/>
      <name val="Arial Narrow"/>
      <family val="2"/>
    </font>
    <font>
      <sz val="10"/>
      <color theme="3"/>
      <name val="Arial Narrow"/>
      <family val="2"/>
    </font>
    <font>
      <b/>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sz val="10"/>
      <color theme="3" tint="-0.249977111117893"/>
      <name val="Arial Narrow"/>
      <family val="2"/>
    </font>
    <font>
      <b/>
      <sz val="9"/>
      <color theme="3"/>
      <name val="Arial Narrow"/>
      <family val="2"/>
    </font>
    <font>
      <sz val="9"/>
      <name val="Arial Narrow"/>
      <family val="2"/>
    </font>
    <font>
      <b/>
      <sz val="9"/>
      <name val="Arial Narrow"/>
      <family val="2"/>
    </font>
    <font>
      <b/>
      <sz val="6"/>
      <name val="Arial Narrow"/>
      <family val="2"/>
    </font>
    <font>
      <sz val="10"/>
      <name val="Arial Narrow"/>
      <family val="2"/>
    </font>
    <font>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10"/>
      <color theme="4" tint="-0.499984740745262"/>
      <name val="Arial Narrow"/>
      <family val="2"/>
    </font>
    <font>
      <b/>
      <sz val="10"/>
      <color theme="4" tint="-0.499984740745262"/>
      <name val="Arial Narrow"/>
      <family val="2"/>
    </font>
    <font>
      <sz val="8"/>
      <color theme="4" tint="-0.499984740745262"/>
      <name val="Arial Narrow"/>
      <family val="2"/>
    </font>
    <font>
      <b/>
      <sz val="12"/>
      <color theme="0"/>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theme="1"/>
      <name val="Arial Narrow"/>
      <family val="2"/>
    </font>
    <font>
      <b/>
      <sz val="10"/>
      <color rgb="FF000000"/>
      <name val="Arial Narrow"/>
      <family val="2"/>
    </font>
    <font>
      <sz val="11"/>
      <color theme="1"/>
      <name val="Arial Narrow"/>
      <family val="2"/>
    </font>
    <font>
      <sz val="11"/>
      <name val="Arial Narrow"/>
      <family val="2"/>
    </font>
    <font>
      <b/>
      <sz val="11"/>
      <color rgb="FF000000"/>
      <name val="Arial Narrow"/>
      <family val="2"/>
    </font>
    <font>
      <b/>
      <sz val="12"/>
      <color theme="3"/>
      <name val="Arial Narrow"/>
      <family val="2"/>
    </font>
    <font>
      <b/>
      <sz val="8"/>
      <name val="Avenir Next LT Pro"/>
      <family val="2"/>
    </font>
    <font>
      <sz val="8"/>
      <color theme="1"/>
      <name val="Avenir Next LT Pro"/>
      <family val="2"/>
    </font>
    <font>
      <b/>
      <sz val="8"/>
      <color theme="5" tint="-0.249977111117893"/>
      <name val="Arial Narrow"/>
      <family val="2"/>
    </font>
    <font>
      <sz val="6"/>
      <color rgb="FF000000"/>
      <name val="Arial Narrow"/>
      <family val="2"/>
    </font>
    <font>
      <u/>
      <sz val="6"/>
      <color theme="10"/>
      <name val="Calibri"/>
      <family val="2"/>
      <scheme val="minor"/>
    </font>
    <font>
      <b/>
      <sz val="16"/>
      <name val="Arial Narrow"/>
      <family val="2"/>
    </font>
    <font>
      <sz val="9"/>
      <color rgb="FF000000"/>
      <name val="Arial Narrow"/>
      <family val="2"/>
    </font>
    <font>
      <b/>
      <sz val="9"/>
      <name val="Avenir Next LT Pro"/>
      <family val="2"/>
    </font>
    <font>
      <sz val="10.5"/>
      <name val="Arial Narrow"/>
      <family val="2"/>
    </font>
    <font>
      <sz val="10.5"/>
      <color theme="1" tint="0.499984740745262"/>
      <name val="Arial Narrow"/>
      <family val="2"/>
    </font>
    <font>
      <sz val="9"/>
      <name val="Arial"/>
      <family val="2"/>
    </font>
    <font>
      <b/>
      <sz val="9"/>
      <name val="Arial"/>
      <family val="2"/>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bgColor indexed="64"/>
      </patternFill>
    </fill>
    <fill>
      <patternFill patternType="solid">
        <fgColor rgb="FF0070C0"/>
        <bgColor indexed="64"/>
      </patternFill>
    </fill>
  </fills>
  <borders count="8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23">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08">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8" xfId="0" applyFont="1" applyBorder="1" applyAlignment="1">
      <alignment horizontal="justify" vertical="center" wrapText="1"/>
    </xf>
    <xf numFmtId="0" fontId="80" fillId="0" borderId="48" xfId="0" applyFont="1" applyBorder="1" applyAlignment="1">
      <alignment horizontal="justify" vertical="center" wrapText="1"/>
    </xf>
    <xf numFmtId="0" fontId="78" fillId="0" borderId="50"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8"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8" xfId="0" applyFont="1" applyFill="1" applyBorder="1" applyAlignment="1">
      <alignment horizontal="justify" vertical="center" wrapText="1"/>
    </xf>
    <xf numFmtId="0" fontId="82" fillId="15" borderId="48"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8" xfId="0" applyFont="1" applyFill="1" applyBorder="1" applyAlignment="1">
      <alignment horizontal="justify" vertical="center" wrapText="1"/>
    </xf>
    <xf numFmtId="0" fontId="78" fillId="30" borderId="48"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8"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88" fillId="0" borderId="0" xfId="0" applyFont="1" applyAlignment="1">
      <alignment horizontal="left" vertical="center"/>
    </xf>
    <xf numFmtId="0" fontId="90" fillId="0" borderId="0" xfId="0" applyFont="1" applyAlignment="1">
      <alignment horizontal="center" vertical="center" wrapText="1"/>
    </xf>
    <xf numFmtId="0" fontId="89" fillId="0" borderId="0" xfId="0" applyFont="1" applyAlignment="1">
      <alignment horizontal="left" vertical="center"/>
    </xf>
    <xf numFmtId="0" fontId="94" fillId="0" borderId="13" xfId="0" applyFont="1" applyBorder="1" applyAlignment="1">
      <alignment horizontal="center" vertical="center" wrapText="1"/>
    </xf>
    <xf numFmtId="0" fontId="94" fillId="0" borderId="53" xfId="0" applyFont="1" applyBorder="1" applyAlignment="1">
      <alignment horizontal="center" vertical="center" wrapText="1"/>
    </xf>
    <xf numFmtId="0" fontId="107" fillId="0" borderId="0" xfId="0" applyFont="1" applyAlignment="1">
      <alignment vertical="center" wrapText="1"/>
    </xf>
    <xf numFmtId="0" fontId="107" fillId="0" borderId="0" xfId="0" applyFont="1" applyAlignment="1">
      <alignment horizontal="center" vertical="center" wrapText="1"/>
    </xf>
    <xf numFmtId="0" fontId="94" fillId="22" borderId="13" xfId="0" applyFont="1" applyFill="1" applyBorder="1" applyAlignment="1">
      <alignment horizontal="center" vertical="center" wrapText="1"/>
    </xf>
    <xf numFmtId="166" fontId="94" fillId="22" borderId="13" xfId="0" applyNumberFormat="1" applyFont="1" applyFill="1" applyBorder="1" applyAlignment="1">
      <alignment horizontal="center" vertical="center" wrapText="1"/>
    </xf>
    <xf numFmtId="44" fontId="95" fillId="0" borderId="13" xfId="3" applyFont="1" applyFill="1" applyBorder="1" applyAlignment="1">
      <alignment vertical="center" wrapText="1"/>
    </xf>
    <xf numFmtId="166" fontId="95" fillId="0" borderId="13" xfId="0" applyNumberFormat="1" applyFont="1" applyBorder="1" applyAlignment="1">
      <alignment vertical="center" wrapText="1"/>
    </xf>
    <xf numFmtId="0" fontId="95" fillId="14" borderId="13" xfId="0" applyFont="1" applyFill="1" applyBorder="1" applyAlignment="1">
      <alignment horizontal="center" vertical="center" wrapText="1"/>
    </xf>
    <xf numFmtId="168" fontId="95" fillId="0" borderId="13" xfId="0" applyNumberFormat="1" applyFont="1" applyBorder="1" applyAlignment="1">
      <alignment vertical="center" wrapText="1"/>
    </xf>
    <xf numFmtId="0" fontId="94" fillId="14" borderId="13" xfId="0" applyFont="1" applyFill="1" applyBorder="1" applyAlignment="1">
      <alignment horizontal="center" vertical="center" wrapText="1"/>
    </xf>
    <xf numFmtId="0" fontId="94" fillId="0" borderId="0" xfId="0" applyFont="1" applyAlignment="1">
      <alignment horizontal="left" vertical="center" wrapText="1"/>
    </xf>
    <xf numFmtId="0" fontId="94" fillId="6" borderId="23" xfId="0" applyFont="1" applyFill="1" applyBorder="1" applyAlignment="1">
      <alignment vertical="center" wrapText="1"/>
    </xf>
    <xf numFmtId="0" fontId="94" fillId="0" borderId="69" xfId="0" applyFont="1" applyBorder="1" applyAlignment="1">
      <alignment vertical="center" wrapText="1"/>
    </xf>
    <xf numFmtId="0" fontId="94" fillId="0" borderId="69" xfId="0" applyFont="1" applyBorder="1" applyAlignment="1">
      <alignment horizontal="center" vertical="center" wrapText="1"/>
    </xf>
    <xf numFmtId="0" fontId="94" fillId="0" borderId="0" xfId="0" applyFont="1" applyAlignment="1">
      <alignment horizontal="center" vertical="center" wrapText="1"/>
    </xf>
    <xf numFmtId="0" fontId="95" fillId="0" borderId="0" xfId="0" applyFont="1" applyAlignment="1">
      <alignment horizontal="center" vertical="center" wrapText="1"/>
    </xf>
    <xf numFmtId="0" fontId="101" fillId="0" borderId="0" xfId="0" applyFont="1" applyAlignment="1">
      <alignment vertical="center" wrapText="1"/>
    </xf>
    <xf numFmtId="0" fontId="101" fillId="0" borderId="76" xfId="0" applyFont="1" applyBorder="1" applyAlignment="1">
      <alignment vertical="center" wrapText="1"/>
    </xf>
    <xf numFmtId="0" fontId="97" fillId="6" borderId="13" xfId="0" applyFont="1" applyFill="1" applyBorder="1" applyAlignment="1">
      <alignment horizontal="center" vertical="center" wrapText="1"/>
    </xf>
    <xf numFmtId="0" fontId="94" fillId="31" borderId="13" xfId="0" applyFont="1" applyFill="1" applyBorder="1" applyAlignment="1">
      <alignment horizontal="center" vertical="center" wrapText="1"/>
    </xf>
    <xf numFmtId="0" fontId="88" fillId="0" borderId="13" xfId="0" applyFont="1" applyBorder="1" applyAlignment="1">
      <alignment horizontal="center" vertical="center"/>
    </xf>
    <xf numFmtId="0" fontId="94" fillId="14" borderId="13" xfId="0" applyFont="1" applyFill="1" applyBorder="1" applyAlignment="1">
      <alignment vertical="center" wrapText="1"/>
    </xf>
    <xf numFmtId="0" fontId="94" fillId="0" borderId="0" xfId="0" applyFont="1" applyAlignment="1">
      <alignment horizontal="left" vertical="top" wrapText="1"/>
    </xf>
    <xf numFmtId="0" fontId="88" fillId="0" borderId="0" xfId="0" applyFont="1" applyAlignment="1">
      <alignment vertical="center"/>
    </xf>
    <xf numFmtId="14" fontId="98" fillId="0" borderId="13" xfId="0" applyNumberFormat="1" applyFont="1" applyBorder="1" applyAlignment="1">
      <alignment vertical="center"/>
    </xf>
    <xf numFmtId="0" fontId="99" fillId="7" borderId="13" xfId="0" applyFont="1" applyFill="1" applyBorder="1" applyAlignment="1">
      <alignment horizontal="right" vertical="center" wrapText="1"/>
    </xf>
    <xf numFmtId="0" fontId="99" fillId="7" borderId="13" xfId="0" applyFont="1" applyFill="1" applyBorder="1" applyAlignment="1">
      <alignment horizontal="left" vertical="center"/>
    </xf>
    <xf numFmtId="0" fontId="98" fillId="0" borderId="13" xfId="0" applyFont="1" applyBorder="1" applyAlignment="1">
      <alignment horizontal="center" vertical="center"/>
    </xf>
    <xf numFmtId="0" fontId="118" fillId="7" borderId="13" xfId="0" applyFont="1" applyFill="1" applyBorder="1" applyAlignment="1">
      <alignment horizontal="left" vertical="center"/>
    </xf>
    <xf numFmtId="0" fontId="99" fillId="12" borderId="13" xfId="0" applyFont="1" applyFill="1" applyBorder="1" applyAlignment="1">
      <alignment horizontal="center" vertical="center"/>
    </xf>
    <xf numFmtId="0" fontId="99" fillId="12" borderId="13" xfId="0" applyFont="1" applyFill="1" applyBorder="1" applyAlignment="1">
      <alignment horizontal="center" vertical="center" wrapText="1"/>
    </xf>
    <xf numFmtId="0" fontId="99" fillId="12" borderId="24" xfId="0" applyFont="1" applyFill="1" applyBorder="1" applyAlignment="1">
      <alignment horizontal="center" vertical="center" wrapText="1"/>
    </xf>
    <xf numFmtId="0" fontId="88" fillId="0" borderId="13" xfId="0" applyFont="1" applyBorder="1" applyAlignment="1">
      <alignment vertical="center"/>
    </xf>
    <xf numFmtId="169" fontId="88" fillId="0" borderId="13" xfId="0" applyNumberFormat="1" applyFont="1" applyBorder="1" applyAlignment="1">
      <alignment vertical="center"/>
    </xf>
    <xf numFmtId="169" fontId="88" fillId="0" borderId="24" xfId="0" applyNumberFormat="1" applyFont="1" applyBorder="1" applyAlignment="1">
      <alignment vertical="center"/>
    </xf>
    <xf numFmtId="169" fontId="122" fillId="0" borderId="13" xfId="13" applyNumberFormat="1" applyFont="1" applyBorder="1" applyAlignment="1">
      <alignment vertical="center"/>
    </xf>
    <xf numFmtId="169" fontId="122" fillId="0" borderId="24" xfId="0" applyNumberFormat="1" applyFont="1" applyBorder="1" applyAlignment="1">
      <alignment vertical="center"/>
    </xf>
    <xf numFmtId="0" fontId="99" fillId="0" borderId="0" xfId="0" applyFont="1" applyAlignment="1">
      <alignment horizontal="center" vertical="center"/>
    </xf>
    <xf numFmtId="0" fontId="99" fillId="0" borderId="0" xfId="0" applyFont="1" applyAlignment="1">
      <alignment vertical="center"/>
    </xf>
    <xf numFmtId="0" fontId="88" fillId="0" borderId="0" xfId="0" applyFont="1" applyAlignment="1">
      <alignment horizontal="center" vertical="center"/>
    </xf>
    <xf numFmtId="0" fontId="99" fillId="0" borderId="0" xfId="0" applyFont="1" applyAlignment="1">
      <alignment horizontal="left" vertical="center"/>
    </xf>
    <xf numFmtId="169" fontId="88" fillId="0" borderId="0" xfId="0" applyNumberFormat="1" applyFont="1" applyAlignment="1">
      <alignment horizontal="center" vertical="center"/>
    </xf>
    <xf numFmtId="169" fontId="88" fillId="0" borderId="0" xfId="3" applyNumberFormat="1" applyFont="1" applyFill="1" applyBorder="1" applyAlignment="1">
      <alignment horizontal="center" vertical="center"/>
    </xf>
    <xf numFmtId="9" fontId="88" fillId="0" borderId="0" xfId="2" applyFont="1" applyFill="1" applyBorder="1" applyAlignment="1">
      <alignment horizontal="center" vertical="center"/>
    </xf>
    <xf numFmtId="0" fontId="99" fillId="12" borderId="15" xfId="0" applyFont="1" applyFill="1" applyBorder="1" applyAlignment="1">
      <alignment horizontal="center" vertical="center"/>
    </xf>
    <xf numFmtId="0" fontId="99" fillId="12" borderId="15" xfId="0" applyFont="1" applyFill="1" applyBorder="1" applyAlignment="1">
      <alignment horizontal="center" vertical="center" wrapText="1"/>
    </xf>
    <xf numFmtId="0" fontId="88" fillId="0" borderId="13" xfId="0" applyFont="1" applyBorder="1" applyAlignment="1">
      <alignment vertical="center" wrapText="1"/>
    </xf>
    <xf numFmtId="3" fontId="88" fillId="0" borderId="13" xfId="0" applyNumberFormat="1" applyFont="1" applyBorder="1" applyAlignment="1">
      <alignment vertical="center"/>
    </xf>
    <xf numFmtId="3" fontId="88" fillId="0" borderId="24" xfId="0" applyNumberFormat="1" applyFont="1" applyBorder="1" applyAlignment="1">
      <alignment vertical="center"/>
    </xf>
    <xf numFmtId="0" fontId="88" fillId="0" borderId="53" xfId="0" applyFont="1" applyBorder="1" applyAlignment="1">
      <alignment vertical="center"/>
    </xf>
    <xf numFmtId="3" fontId="88" fillId="0" borderId="53" xfId="0" applyNumberFormat="1" applyFont="1" applyBorder="1" applyAlignment="1">
      <alignment vertical="center"/>
    </xf>
    <xf numFmtId="3" fontId="88" fillId="0" borderId="54" xfId="0" applyNumberFormat="1" applyFont="1" applyBorder="1" applyAlignment="1">
      <alignment vertical="center"/>
    </xf>
    <xf numFmtId="0" fontId="99" fillId="12" borderId="64" xfId="0" applyFont="1" applyFill="1" applyBorder="1" applyAlignment="1">
      <alignment horizontal="center" vertical="center"/>
    </xf>
    <xf numFmtId="0" fontId="99" fillId="12" borderId="38" xfId="0" applyFont="1" applyFill="1" applyBorder="1" applyAlignment="1">
      <alignment horizontal="center" vertical="center"/>
    </xf>
    <xf numFmtId="0" fontId="99" fillId="12" borderId="38" xfId="0" applyFont="1" applyFill="1" applyBorder="1" applyAlignment="1">
      <alignment horizontal="center" vertical="center" wrapText="1"/>
    </xf>
    <xf numFmtId="0" fontId="99" fillId="12" borderId="65" xfId="0" applyFont="1" applyFill="1" applyBorder="1" applyAlignment="1">
      <alignment horizontal="center" vertical="center" wrapText="1"/>
    </xf>
    <xf numFmtId="0" fontId="88" fillId="0" borderId="23" xfId="0" quotePrefix="1" applyFont="1" applyBorder="1" applyAlignment="1">
      <alignment horizontal="left" vertical="center" wrapText="1"/>
    </xf>
    <xf numFmtId="171" fontId="88" fillId="0" borderId="13" xfId="3" applyNumberFormat="1" applyFont="1" applyBorder="1" applyAlignment="1">
      <alignment vertical="center"/>
    </xf>
    <xf numFmtId="171" fontId="88" fillId="0" borderId="13" xfId="0" applyNumberFormat="1" applyFont="1" applyBorder="1" applyAlignment="1">
      <alignment vertical="center"/>
    </xf>
    <xf numFmtId="171" fontId="88" fillId="0" borderId="24" xfId="13" applyNumberFormat="1" applyFont="1" applyBorder="1" applyAlignment="1">
      <alignment vertical="center"/>
    </xf>
    <xf numFmtId="171" fontId="122" fillId="0" borderId="13" xfId="13" applyNumberFormat="1" applyFont="1" applyBorder="1" applyAlignment="1">
      <alignment vertical="center"/>
    </xf>
    <xf numFmtId="171" fontId="122" fillId="0" borderId="24" xfId="13" applyNumberFormat="1" applyFont="1" applyBorder="1" applyAlignment="1">
      <alignment vertical="center"/>
    </xf>
    <xf numFmtId="3" fontId="88" fillId="0" borderId="24" xfId="0" applyNumberFormat="1" applyFont="1" applyBorder="1" applyAlignment="1">
      <alignment horizontal="center" vertical="center"/>
    </xf>
    <xf numFmtId="3" fontId="88" fillId="0" borderId="32" xfId="0" applyNumberFormat="1" applyFont="1" applyBorder="1" applyAlignment="1">
      <alignment horizontal="center" vertical="center"/>
    </xf>
    <xf numFmtId="0" fontId="119" fillId="0" borderId="0" xfId="0" applyFont="1" applyAlignment="1">
      <alignment horizontal="left" vertical="center" wrapText="1"/>
    </xf>
    <xf numFmtId="0" fontId="111" fillId="0" borderId="0" xfId="0" applyFont="1" applyAlignment="1">
      <alignment vertical="center" wrapText="1"/>
    </xf>
    <xf numFmtId="1" fontId="98" fillId="0" borderId="13" xfId="0" applyNumberFormat="1" applyFont="1" applyBorder="1" applyAlignment="1">
      <alignment horizontal="center" vertical="center"/>
    </xf>
    <xf numFmtId="0" fontId="99" fillId="7" borderId="13" xfId="0" applyFont="1" applyFill="1" applyBorder="1" applyAlignment="1">
      <alignment horizontal="right" vertical="center"/>
    </xf>
    <xf numFmtId="0" fontId="99" fillId="7" borderId="13" xfId="0" applyFont="1" applyFill="1" applyBorder="1" applyAlignment="1">
      <alignment vertical="center" wrapText="1"/>
    </xf>
    <xf numFmtId="0" fontId="109" fillId="0" borderId="0" xfId="0" applyFont="1" applyAlignment="1">
      <alignment horizontal="left" vertical="center"/>
    </xf>
    <xf numFmtId="0" fontId="94" fillId="21" borderId="70" xfId="0" applyFont="1" applyFill="1" applyBorder="1" applyAlignment="1">
      <alignment horizontal="left" vertical="center" wrapText="1"/>
    </xf>
    <xf numFmtId="0" fontId="94" fillId="21" borderId="21" xfId="0" applyFont="1" applyFill="1" applyBorder="1" applyAlignment="1">
      <alignment horizontal="left" vertical="center" wrapText="1"/>
    </xf>
    <xf numFmtId="0" fontId="94" fillId="21" borderId="71" xfId="0" applyFont="1" applyFill="1" applyBorder="1" applyAlignment="1">
      <alignment horizontal="left" vertical="center" wrapText="1"/>
    </xf>
    <xf numFmtId="0" fontId="130" fillId="0" borderId="0" xfId="0" applyFont="1" applyAlignment="1">
      <alignment horizontal="left" vertical="center"/>
    </xf>
    <xf numFmtId="0" fontId="131" fillId="0" borderId="0" xfId="1" applyFont="1" applyAlignment="1">
      <alignment horizontal="right" vertical="top"/>
    </xf>
    <xf numFmtId="0" fontId="94" fillId="6" borderId="23" xfId="0" applyFont="1" applyFill="1" applyBorder="1" applyAlignment="1">
      <alignment horizontal="left" vertical="center" wrapText="1"/>
    </xf>
    <xf numFmtId="0" fontId="95" fillId="0" borderId="0" xfId="0" applyFont="1" applyAlignment="1">
      <alignment horizontal="center" vertical="center"/>
    </xf>
    <xf numFmtId="14" fontId="95" fillId="0" borderId="0" xfId="0" applyNumberFormat="1" applyFont="1" applyAlignment="1">
      <alignment horizontal="center" vertical="center"/>
    </xf>
    <xf numFmtId="14" fontId="95" fillId="0" borderId="76" xfId="0" applyNumberFormat="1" applyFont="1" applyBorder="1" applyAlignment="1">
      <alignment horizontal="center" vertical="center"/>
    </xf>
    <xf numFmtId="0" fontId="94" fillId="0" borderId="59" xfId="0" applyFont="1" applyBorder="1" applyAlignment="1">
      <alignment horizontal="left" vertical="center"/>
    </xf>
    <xf numFmtId="0" fontId="94" fillId="0" borderId="17" xfId="0" applyFont="1" applyBorder="1" applyAlignment="1">
      <alignment horizontal="left" vertical="center"/>
    </xf>
    <xf numFmtId="10" fontId="124" fillId="0" borderId="17" xfId="0" applyNumberFormat="1" applyFont="1" applyBorder="1" applyAlignment="1">
      <alignment horizontal="center" vertical="center"/>
    </xf>
    <xf numFmtId="10" fontId="118" fillId="0" borderId="17" xfId="0" applyNumberFormat="1" applyFont="1" applyBorder="1" applyAlignment="1">
      <alignment horizontal="center" vertical="center" wrapText="1"/>
    </xf>
    <xf numFmtId="10" fontId="118" fillId="0" borderId="60" xfId="0" applyNumberFormat="1" applyFont="1" applyBorder="1" applyAlignment="1">
      <alignment horizontal="center" vertical="center" wrapText="1"/>
    </xf>
    <xf numFmtId="0" fontId="106" fillId="0" borderId="13" xfId="0" applyFont="1" applyBorder="1" applyAlignment="1">
      <alignment horizontal="center" vertical="center" wrapText="1"/>
    </xf>
    <xf numFmtId="0" fontId="106" fillId="0" borderId="0" xfId="0" applyFont="1" applyAlignment="1">
      <alignment horizontal="center" vertical="center" wrapText="1"/>
    </xf>
    <xf numFmtId="0" fontId="136" fillId="0" borderId="0" xfId="0" applyFont="1" applyAlignment="1">
      <alignment vertical="center" wrapText="1"/>
    </xf>
    <xf numFmtId="0" fontId="136" fillId="0" borderId="76" xfId="0" applyFont="1" applyBorder="1" applyAlignment="1">
      <alignment vertical="center" wrapText="1"/>
    </xf>
    <xf numFmtId="0" fontId="105" fillId="14" borderId="13" xfId="0" applyFont="1" applyFill="1" applyBorder="1" applyAlignment="1">
      <alignment horizontal="center" vertical="center" wrapText="1"/>
    </xf>
    <xf numFmtId="44" fontId="105" fillId="0" borderId="13" xfId="3" applyFont="1" applyFill="1" applyBorder="1" applyAlignment="1">
      <alignment vertical="center" wrapText="1"/>
    </xf>
    <xf numFmtId="170" fontId="105" fillId="0" borderId="13" xfId="0" applyNumberFormat="1" applyFont="1" applyBorder="1" applyAlignment="1">
      <alignment vertical="center" wrapText="1"/>
    </xf>
    <xf numFmtId="0" fontId="106" fillId="14" borderId="13" xfId="0" applyFont="1" applyFill="1" applyBorder="1" applyAlignment="1">
      <alignment horizontal="center" vertical="center" wrapText="1"/>
    </xf>
    <xf numFmtId="166" fontId="105" fillId="0" borderId="13" xfId="0" applyNumberFormat="1" applyFont="1" applyBorder="1" applyAlignment="1">
      <alignment vertical="center" wrapText="1"/>
    </xf>
    <xf numFmtId="170" fontId="137" fillId="0" borderId="23" xfId="10" applyNumberFormat="1" applyFont="1" applyFill="1" applyBorder="1" applyAlignment="1">
      <alignment vertical="center" wrapText="1"/>
    </xf>
    <xf numFmtId="0" fontId="106" fillId="14" borderId="13" xfId="0" applyFont="1" applyFill="1" applyBorder="1" applyAlignment="1">
      <alignment vertical="center" wrapText="1"/>
    </xf>
    <xf numFmtId="170" fontId="93" fillId="0" borderId="13" xfId="3" applyNumberFormat="1" applyFont="1" applyFill="1" applyBorder="1" applyAlignment="1">
      <alignment vertical="center" wrapText="1"/>
    </xf>
    <xf numFmtId="49" fontId="108" fillId="0" borderId="20" xfId="0" applyNumberFormat="1" applyFont="1" applyBorder="1" applyAlignment="1">
      <alignment horizontal="center" vertical="center" wrapText="1"/>
    </xf>
    <xf numFmtId="49" fontId="108" fillId="0" borderId="41" xfId="0" applyNumberFormat="1" applyFont="1" applyBorder="1" applyAlignment="1">
      <alignment horizontal="center" vertical="center" wrapText="1"/>
    </xf>
    <xf numFmtId="49" fontId="108" fillId="0" borderId="45" xfId="0" applyNumberFormat="1" applyFont="1" applyBorder="1" applyAlignment="1">
      <alignment horizontal="center" vertical="center" wrapText="1"/>
    </xf>
    <xf numFmtId="49" fontId="108" fillId="0" borderId="46" xfId="0" applyNumberFormat="1" applyFont="1" applyBorder="1" applyAlignment="1">
      <alignment horizontal="center" vertical="center" wrapText="1"/>
    </xf>
    <xf numFmtId="49" fontId="108" fillId="0" borderId="13" xfId="0" applyNumberFormat="1" applyFont="1" applyBorder="1" applyAlignment="1">
      <alignment horizontal="center" vertical="center" wrapText="1"/>
    </xf>
    <xf numFmtId="0" fontId="95" fillId="10" borderId="23" xfId="4" applyFont="1" applyFill="1" applyBorder="1" applyAlignment="1">
      <alignment horizontal="left" vertical="center" wrapText="1"/>
    </xf>
    <xf numFmtId="0" fontId="95" fillId="10" borderId="13" xfId="4" applyFont="1" applyFill="1" applyBorder="1" applyAlignment="1">
      <alignment horizontal="left" vertical="center" wrapText="1"/>
    </xf>
    <xf numFmtId="0" fontId="95" fillId="10" borderId="24" xfId="4" applyFont="1" applyFill="1" applyBorder="1" applyAlignment="1">
      <alignment horizontal="left" vertical="center" wrapText="1"/>
    </xf>
    <xf numFmtId="0" fontId="95" fillId="10" borderId="52" xfId="4" applyFont="1" applyFill="1" applyBorder="1" applyAlignment="1">
      <alignment horizontal="left" vertical="center" wrapText="1"/>
    </xf>
    <xf numFmtId="0" fontId="95" fillId="10" borderId="53" xfId="4" applyFont="1" applyFill="1" applyBorder="1" applyAlignment="1">
      <alignment horizontal="left" vertical="center" wrapText="1"/>
    </xf>
    <xf numFmtId="0" fontId="95" fillId="10" borderId="54" xfId="4" applyFont="1" applyFill="1" applyBorder="1" applyAlignment="1">
      <alignment horizontal="left" vertical="center" wrapText="1"/>
    </xf>
    <xf numFmtId="0" fontId="100" fillId="22" borderId="23" xfId="0" applyFont="1" applyFill="1" applyBorder="1" applyAlignment="1">
      <alignment horizontal="center" vertical="center"/>
    </xf>
    <xf numFmtId="0" fontId="100" fillId="22" borderId="13" xfId="0" applyFont="1" applyFill="1" applyBorder="1" applyAlignment="1">
      <alignment horizontal="center" vertical="center"/>
    </xf>
    <xf numFmtId="0" fontId="94" fillId="22" borderId="13" xfId="0" applyFont="1" applyFill="1" applyBorder="1" applyAlignment="1">
      <alignment horizontal="center" vertical="center" wrapText="1"/>
    </xf>
    <xf numFmtId="0" fontId="94" fillId="22" borderId="24" xfId="0" applyFont="1" applyFill="1" applyBorder="1" applyAlignment="1">
      <alignment horizontal="center" vertical="center" wrapText="1"/>
    </xf>
    <xf numFmtId="0" fontId="88" fillId="0" borderId="23" xfId="0" applyFont="1" applyBorder="1" applyAlignment="1">
      <alignment horizontal="left" vertical="center" wrapText="1"/>
    </xf>
    <xf numFmtId="0" fontId="88" fillId="0" borderId="13" xfId="0" applyFont="1" applyBorder="1" applyAlignment="1">
      <alignment horizontal="left" vertical="center" wrapText="1"/>
    </xf>
    <xf numFmtId="44" fontId="105" fillId="0" borderId="13" xfId="3" applyFont="1" applyBorder="1" applyAlignment="1">
      <alignment horizontal="center" vertical="center" wrapText="1"/>
    </xf>
    <xf numFmtId="0" fontId="105" fillId="0" borderId="13" xfId="0" applyFont="1" applyBorder="1" applyAlignment="1">
      <alignment horizontal="center" vertical="center" wrapText="1"/>
    </xf>
    <xf numFmtId="0" fontId="106" fillId="22" borderId="13" xfId="0" applyFont="1" applyFill="1" applyBorder="1" applyAlignment="1">
      <alignment horizontal="center" vertical="center" wrapText="1"/>
    </xf>
    <xf numFmtId="44" fontId="106" fillId="0" borderId="13" xfId="3" applyFont="1" applyBorder="1" applyAlignment="1">
      <alignment horizontal="center" vertical="center" wrapText="1"/>
    </xf>
    <xf numFmtId="44" fontId="106" fillId="0" borderId="13" xfId="3" applyFont="1" applyFill="1" applyBorder="1" applyAlignment="1">
      <alignment horizontal="center" vertical="center" wrapText="1"/>
    </xf>
    <xf numFmtId="0" fontId="94" fillId="22" borderId="13" xfId="0" applyFont="1" applyFill="1" applyBorder="1" applyAlignment="1">
      <alignment horizontal="right" vertical="center" wrapText="1"/>
    </xf>
    <xf numFmtId="44" fontId="93" fillId="0" borderId="13" xfId="3" applyFont="1" applyBorder="1" applyAlignment="1">
      <alignment horizontal="center" vertical="center" wrapText="1"/>
    </xf>
    <xf numFmtId="44" fontId="95" fillId="0" borderId="13" xfId="3" applyFont="1" applyFill="1" applyBorder="1" applyAlignment="1">
      <alignment horizontal="center" vertical="center" wrapText="1"/>
    </xf>
    <xf numFmtId="0" fontId="94" fillId="0" borderId="66" xfId="0" applyFont="1" applyBorder="1" applyAlignment="1">
      <alignment horizontal="left" vertical="top" wrapText="1"/>
    </xf>
    <xf numFmtId="0" fontId="94" fillId="0" borderId="55" xfId="0" applyFont="1" applyBorder="1" applyAlignment="1">
      <alignment horizontal="left" vertical="top" wrapText="1"/>
    </xf>
    <xf numFmtId="0" fontId="94" fillId="0" borderId="56" xfId="0" applyFont="1" applyBorder="1" applyAlignment="1">
      <alignment horizontal="left" vertical="top" wrapText="1"/>
    </xf>
    <xf numFmtId="0" fontId="109" fillId="0" borderId="13" xfId="0" applyFont="1" applyBorder="1" applyAlignment="1">
      <alignment horizontal="left" vertical="top" wrapText="1"/>
    </xf>
    <xf numFmtId="0" fontId="96" fillId="0" borderId="13" xfId="0" applyFont="1" applyBorder="1" applyAlignment="1">
      <alignment horizontal="left" vertical="top" wrapText="1"/>
    </xf>
    <xf numFmtId="0" fontId="96" fillId="0" borderId="24" xfId="0" applyFont="1" applyBorder="1" applyAlignment="1">
      <alignment horizontal="left" vertical="top" wrapText="1"/>
    </xf>
    <xf numFmtId="0" fontId="108" fillId="0" borderId="0" xfId="0" applyFont="1" applyAlignment="1">
      <alignment horizontal="center" vertical="center" wrapText="1"/>
    </xf>
    <xf numFmtId="0" fontId="115" fillId="0" borderId="23" xfId="0" applyFont="1" applyBorder="1" applyAlignment="1">
      <alignment horizontal="center" vertical="center" wrapText="1"/>
    </xf>
    <xf numFmtId="0" fontId="115" fillId="0" borderId="13" xfId="0" applyFont="1" applyBorder="1" applyAlignment="1">
      <alignment horizontal="center" vertical="center" wrapText="1"/>
    </xf>
    <xf numFmtId="0" fontId="115" fillId="0" borderId="24" xfId="0" applyFont="1" applyBorder="1" applyAlignment="1">
      <alignment horizontal="center" vertical="center" wrapText="1"/>
    </xf>
    <xf numFmtId="0" fontId="94" fillId="0" borderId="0" xfId="0" applyFont="1" applyAlignment="1">
      <alignment horizontal="center" vertical="center" wrapText="1"/>
    </xf>
    <xf numFmtId="0" fontId="94" fillId="6" borderId="13" xfId="0" applyFont="1" applyFill="1" applyBorder="1" applyAlignment="1">
      <alignment horizontal="left" vertical="center" wrapText="1"/>
    </xf>
    <xf numFmtId="14" fontId="124" fillId="0" borderId="13" xfId="0" applyNumberFormat="1" applyFont="1" applyBorder="1" applyAlignment="1">
      <alignment horizontal="center" vertical="center"/>
    </xf>
    <xf numFmtId="170" fontId="93" fillId="0" borderId="13" xfId="3" applyNumberFormat="1" applyFont="1" applyFill="1" applyBorder="1" applyAlignment="1">
      <alignment horizontal="center" vertical="center" wrapText="1"/>
    </xf>
    <xf numFmtId="170" fontId="93" fillId="0" borderId="13" xfId="0" applyNumberFormat="1" applyFont="1" applyBorder="1" applyAlignment="1">
      <alignment horizontal="center" vertical="center" wrapText="1"/>
    </xf>
    <xf numFmtId="0" fontId="87" fillId="33" borderId="22" xfId="0" applyFont="1" applyFill="1" applyBorder="1" applyAlignment="1">
      <alignment horizontal="center" vertical="center" wrapText="1"/>
    </xf>
    <xf numFmtId="0" fontId="87" fillId="33" borderId="51" xfId="0" applyFont="1" applyFill="1" applyBorder="1" applyAlignment="1">
      <alignment horizontal="center" vertical="center" wrapText="1"/>
    </xf>
    <xf numFmtId="0" fontId="87" fillId="33" borderId="31" xfId="0" applyFont="1" applyFill="1" applyBorder="1" applyAlignment="1">
      <alignment horizontal="center" vertical="center" wrapText="1"/>
    </xf>
    <xf numFmtId="0" fontId="94" fillId="6" borderId="23" xfId="0" applyFont="1" applyFill="1" applyBorder="1" applyAlignment="1">
      <alignment horizontal="left" vertical="center"/>
    </xf>
    <xf numFmtId="0" fontId="94" fillId="6" borderId="13" xfId="0" applyFont="1" applyFill="1" applyBorder="1" applyAlignment="1">
      <alignment horizontal="left" vertical="center"/>
    </xf>
    <xf numFmtId="10" fontId="118" fillId="0" borderId="13" xfId="0" applyNumberFormat="1" applyFont="1" applyBorder="1" applyAlignment="1">
      <alignment horizontal="center" vertical="center"/>
    </xf>
    <xf numFmtId="10" fontId="118" fillId="0" borderId="13" xfId="0" applyNumberFormat="1" applyFont="1" applyBorder="1" applyAlignment="1">
      <alignment horizontal="center" vertical="center" wrapText="1"/>
    </xf>
    <xf numFmtId="10" fontId="118" fillId="0" borderId="24" xfId="0" applyNumberFormat="1" applyFont="1" applyBorder="1" applyAlignment="1">
      <alignment horizontal="center" vertical="center" wrapText="1"/>
    </xf>
    <xf numFmtId="14" fontId="124" fillId="0" borderId="24" xfId="0" applyNumberFormat="1" applyFont="1" applyBorder="1" applyAlignment="1">
      <alignment horizontal="center" vertical="center"/>
    </xf>
    <xf numFmtId="0" fontId="87" fillId="33" borderId="13" xfId="0" applyFont="1" applyFill="1" applyBorder="1" applyAlignment="1">
      <alignment horizontal="center" vertical="center" wrapText="1"/>
    </xf>
    <xf numFmtId="166" fontId="95" fillId="0" borderId="13" xfId="0" applyNumberFormat="1" applyFont="1" applyBorder="1" applyAlignment="1">
      <alignment horizontal="center" vertical="center" wrapText="1"/>
    </xf>
    <xf numFmtId="0" fontId="95" fillId="0" borderId="13" xfId="0" applyFont="1" applyBorder="1" applyAlignment="1">
      <alignment horizontal="center" vertical="center" wrapText="1"/>
    </xf>
    <xf numFmtId="166" fontId="95" fillId="0" borderId="0" xfId="0" applyNumberFormat="1" applyFont="1" applyAlignment="1">
      <alignment horizontal="center" vertical="center" wrapText="1"/>
    </xf>
    <xf numFmtId="166" fontId="94" fillId="22" borderId="13" xfId="0" applyNumberFormat="1" applyFont="1" applyFill="1" applyBorder="1" applyAlignment="1">
      <alignment horizontal="center" vertical="center" wrapText="1"/>
    </xf>
    <xf numFmtId="44" fontId="138" fillId="0" borderId="13" xfId="3" applyFont="1" applyFill="1" applyBorder="1" applyAlignment="1">
      <alignment horizontal="center" vertical="center" wrapText="1"/>
    </xf>
    <xf numFmtId="166" fontId="105" fillId="0" borderId="13" xfId="0" applyNumberFormat="1" applyFont="1" applyBorder="1" applyAlignment="1">
      <alignment horizontal="center" vertical="center" wrapText="1"/>
    </xf>
    <xf numFmtId="0" fontId="122" fillId="0" borderId="15" xfId="4" applyFont="1" applyBorder="1" applyAlignment="1">
      <alignment horizontal="center" vertical="center"/>
    </xf>
    <xf numFmtId="0" fontId="122" fillId="0" borderId="16" xfId="4" applyFont="1" applyBorder="1" applyAlignment="1">
      <alignment horizontal="center" vertical="center"/>
    </xf>
    <xf numFmtId="0" fontId="89" fillId="0" borderId="15" xfId="4" applyFont="1" applyBorder="1" applyAlignment="1">
      <alignment horizontal="center" vertical="center"/>
    </xf>
    <xf numFmtId="0" fontId="89" fillId="0" borderId="17" xfId="4" applyFont="1" applyBorder="1" applyAlignment="1">
      <alignment horizontal="center" vertical="center"/>
    </xf>
    <xf numFmtId="0" fontId="89" fillId="0" borderId="16" xfId="4" applyFont="1" applyBorder="1" applyAlignment="1">
      <alignment horizontal="center" vertical="center"/>
    </xf>
    <xf numFmtId="0" fontId="111" fillId="0" borderId="67" xfId="4" applyFont="1" applyBorder="1" applyAlignment="1">
      <alignment horizontal="center" vertical="center"/>
    </xf>
    <xf numFmtId="0" fontId="111" fillId="0" borderId="63" xfId="4" applyFont="1" applyBorder="1" applyAlignment="1">
      <alignment horizontal="center" vertical="center"/>
    </xf>
    <xf numFmtId="0" fontId="111" fillId="0" borderId="62" xfId="4" applyFont="1" applyBorder="1" applyAlignment="1">
      <alignment horizontal="center" vertical="center"/>
    </xf>
    <xf numFmtId="0" fontId="111" fillId="21" borderId="22" xfId="0" applyFont="1" applyFill="1" applyBorder="1" applyAlignment="1">
      <alignment horizontal="center" vertical="center" wrapText="1"/>
    </xf>
    <xf numFmtId="0" fontId="111" fillId="21" borderId="51" xfId="0" applyFont="1" applyFill="1" applyBorder="1" applyAlignment="1">
      <alignment horizontal="center" vertical="center" wrapText="1"/>
    </xf>
    <xf numFmtId="0" fontId="111" fillId="21" borderId="31" xfId="0" applyFont="1" applyFill="1" applyBorder="1" applyAlignment="1">
      <alignment horizontal="center" vertical="center" wrapText="1"/>
    </xf>
    <xf numFmtId="0" fontId="94" fillId="12" borderId="23" xfId="4" applyFont="1" applyFill="1" applyBorder="1" applyAlignment="1">
      <alignment horizontal="left" vertical="center" wrapText="1"/>
    </xf>
    <xf numFmtId="0" fontId="122" fillId="0" borderId="13" xfId="0" applyFont="1" applyBorder="1" applyAlignment="1">
      <alignment horizontal="center" vertical="center" wrapText="1"/>
    </xf>
    <xf numFmtId="0" fontId="111" fillId="0" borderId="13" xfId="0" applyFont="1" applyBorder="1" applyAlignment="1">
      <alignment horizontal="center" vertical="center" wrapText="1"/>
    </xf>
    <xf numFmtId="0" fontId="122" fillId="0" borderId="20" xfId="0" applyFont="1" applyBorder="1" applyAlignment="1">
      <alignment horizontal="center" vertical="center" wrapText="1"/>
    </xf>
    <xf numFmtId="0" fontId="122" fillId="0" borderId="21" xfId="0" applyFont="1" applyBorder="1" applyAlignment="1">
      <alignment horizontal="center" vertical="center" wrapText="1"/>
    </xf>
    <xf numFmtId="0" fontId="122" fillId="0" borderId="71" xfId="0" applyFont="1" applyBorder="1" applyAlignment="1">
      <alignment horizontal="center" vertical="center" wrapText="1"/>
    </xf>
    <xf numFmtId="0" fontId="122" fillId="0" borderId="45" xfId="0" applyFont="1" applyBorder="1" applyAlignment="1">
      <alignment horizontal="center" vertical="center" wrapText="1"/>
    </xf>
    <xf numFmtId="0" fontId="122" fillId="0" borderId="18" xfId="0" applyFont="1" applyBorder="1" applyAlignment="1">
      <alignment horizontal="center" vertical="center" wrapText="1"/>
    </xf>
    <xf numFmtId="0" fontId="122" fillId="0" borderId="77" xfId="0" applyFont="1" applyBorder="1" applyAlignment="1">
      <alignment horizontal="center" vertical="center" wrapText="1"/>
    </xf>
    <xf numFmtId="0" fontId="111" fillId="0" borderId="15" xfId="4" applyFont="1" applyBorder="1" applyAlignment="1">
      <alignment horizontal="center" vertical="center"/>
    </xf>
    <xf numFmtId="0" fontId="111" fillId="0" borderId="16" xfId="4" applyFont="1" applyBorder="1" applyAlignment="1">
      <alignment horizontal="center" vertical="center"/>
    </xf>
    <xf numFmtId="0" fontId="111" fillId="0" borderId="17" xfId="4" applyFont="1" applyBorder="1" applyAlignment="1">
      <alignment horizontal="center" vertical="center"/>
    </xf>
    <xf numFmtId="0" fontId="118" fillId="0" borderId="20" xfId="8" applyFont="1" applyBorder="1" applyAlignment="1">
      <alignment horizontal="center" vertical="center"/>
    </xf>
    <xf numFmtId="0" fontId="118" fillId="0" borderId="21" xfId="8" applyFont="1" applyBorder="1" applyAlignment="1">
      <alignment horizontal="center" vertical="center"/>
    </xf>
    <xf numFmtId="0" fontId="118" fillId="0" borderId="71" xfId="8" applyFont="1" applyBorder="1" applyAlignment="1">
      <alignment horizontal="center" vertical="center"/>
    </xf>
    <xf numFmtId="0" fontId="118" fillId="0" borderId="82" xfId="8" applyFont="1" applyBorder="1" applyAlignment="1">
      <alignment horizontal="center" vertical="center"/>
    </xf>
    <xf numFmtId="0" fontId="118" fillId="0" borderId="68" xfId="8" applyFont="1" applyBorder="1" applyAlignment="1">
      <alignment horizontal="center" vertical="center"/>
    </xf>
    <xf numFmtId="0" fontId="118" fillId="0" borderId="48" xfId="8" applyFont="1" applyBorder="1" applyAlignment="1">
      <alignment horizontal="center" vertical="center"/>
    </xf>
    <xf numFmtId="0" fontId="102" fillId="0" borderId="23" xfId="0" applyFont="1" applyBorder="1" applyAlignment="1">
      <alignment horizontal="left" vertical="center" wrapText="1"/>
    </xf>
    <xf numFmtId="0" fontId="102" fillId="0" borderId="13" xfId="0" applyFont="1" applyBorder="1" applyAlignment="1">
      <alignment horizontal="left" vertical="center" wrapText="1"/>
    </xf>
    <xf numFmtId="0" fontId="102" fillId="0" borderId="24" xfId="0" applyFont="1" applyBorder="1" applyAlignment="1">
      <alignment horizontal="left" vertical="center" wrapText="1"/>
    </xf>
    <xf numFmtId="0" fontId="94" fillId="31" borderId="13" xfId="0" applyFont="1" applyFill="1" applyBorder="1" applyAlignment="1">
      <alignment horizontal="center" vertical="center" wrapText="1"/>
    </xf>
    <xf numFmtId="0" fontId="94" fillId="31" borderId="24" xfId="0" applyFont="1" applyFill="1" applyBorder="1" applyAlignment="1">
      <alignment horizontal="center" vertical="center" wrapText="1"/>
    </xf>
    <xf numFmtId="0" fontId="104" fillId="0" borderId="23" xfId="0" applyFont="1" applyBorder="1" applyAlignment="1">
      <alignment horizontal="left" vertical="center" wrapText="1"/>
    </xf>
    <xf numFmtId="0" fontId="104" fillId="0" borderId="13" xfId="0" applyFont="1" applyBorder="1" applyAlignment="1">
      <alignment horizontal="left" vertical="center" wrapText="1"/>
    </xf>
    <xf numFmtId="0" fontId="101" fillId="0" borderId="13" xfId="0" applyFont="1" applyBorder="1" applyAlignment="1">
      <alignment vertical="center" wrapText="1"/>
    </xf>
    <xf numFmtId="0" fontId="101" fillId="0" borderId="24" xfId="0" applyFont="1" applyBorder="1" applyAlignment="1">
      <alignment vertical="center" wrapText="1"/>
    </xf>
    <xf numFmtId="0" fontId="95" fillId="0" borderId="53" xfId="0" applyFont="1" applyBorder="1" applyAlignment="1">
      <alignment horizontal="center" vertical="center" wrapText="1"/>
    </xf>
    <xf numFmtId="0" fontId="94" fillId="0" borderId="53" xfId="0" applyFont="1" applyBorder="1" applyAlignment="1">
      <alignment horizontal="left" vertical="top" wrapText="1"/>
    </xf>
    <xf numFmtId="0" fontId="94" fillId="0" borderId="54" xfId="0" applyFont="1" applyBorder="1" applyAlignment="1">
      <alignment horizontal="left" vertical="top" wrapText="1"/>
    </xf>
    <xf numFmtId="0" fontId="108" fillId="0" borderId="13" xfId="0" applyFont="1" applyBorder="1" applyAlignment="1">
      <alignment horizontal="left" vertical="top" wrapText="1"/>
    </xf>
    <xf numFmtId="0" fontId="108" fillId="0" borderId="24" xfId="0" applyFont="1" applyBorder="1" applyAlignment="1">
      <alignment horizontal="left" vertical="top" wrapText="1"/>
    </xf>
    <xf numFmtId="0" fontId="94" fillId="0" borderId="23" xfId="0" applyFont="1" applyBorder="1" applyAlignment="1">
      <alignment horizontal="center" vertical="center" wrapText="1"/>
    </xf>
    <xf numFmtId="0" fontId="94" fillId="0" borderId="13" xfId="0" applyFont="1" applyBorder="1" applyAlignment="1">
      <alignment horizontal="center" vertical="center" wrapText="1"/>
    </xf>
    <xf numFmtId="0" fontId="94" fillId="0" borderId="24" xfId="0" applyFont="1" applyBorder="1" applyAlignment="1">
      <alignment horizontal="center" vertical="center" wrapText="1"/>
    </xf>
    <xf numFmtId="0" fontId="94" fillId="6" borderId="52" xfId="0" applyFont="1" applyFill="1" applyBorder="1" applyAlignment="1">
      <alignment horizontal="left" vertical="center" wrapText="1"/>
    </xf>
    <xf numFmtId="0" fontId="94" fillId="6" borderId="53" xfId="0" applyFont="1" applyFill="1" applyBorder="1" applyAlignment="1">
      <alignment horizontal="left" vertical="center" wrapText="1"/>
    </xf>
    <xf numFmtId="170" fontId="137" fillId="0" borderId="59" xfId="10" applyNumberFormat="1" applyFont="1" applyFill="1" applyBorder="1" applyAlignment="1">
      <alignment horizontal="right" vertical="center" wrapText="1"/>
    </xf>
    <xf numFmtId="170" fontId="137" fillId="0" borderId="17" xfId="10" applyNumberFormat="1" applyFont="1" applyFill="1" applyBorder="1" applyAlignment="1">
      <alignment horizontal="right" vertical="center" wrapText="1"/>
    </xf>
    <xf numFmtId="170" fontId="137" fillId="0" borderId="16" xfId="10" applyNumberFormat="1" applyFont="1" applyFill="1" applyBorder="1" applyAlignment="1">
      <alignment horizontal="right" vertical="center" wrapText="1"/>
    </xf>
    <xf numFmtId="170" fontId="137" fillId="0" borderId="13" xfId="0" applyNumberFormat="1" applyFont="1" applyBorder="1" applyAlignment="1">
      <alignment horizontal="right" vertical="center" wrapText="1"/>
    </xf>
    <xf numFmtId="170" fontId="137" fillId="0" borderId="24" xfId="0" applyNumberFormat="1" applyFont="1" applyBorder="1" applyAlignment="1">
      <alignment horizontal="right" vertical="center" wrapText="1"/>
    </xf>
    <xf numFmtId="167" fontId="95" fillId="0" borderId="13" xfId="0" applyNumberFormat="1" applyFont="1" applyBorder="1" applyAlignment="1">
      <alignment horizontal="center" vertical="center" wrapText="1"/>
    </xf>
    <xf numFmtId="1" fontId="108" fillId="0" borderId="13" xfId="0" applyNumberFormat="1" applyFont="1" applyBorder="1" applyAlignment="1">
      <alignment horizontal="center" vertical="center" shrinkToFit="1"/>
    </xf>
    <xf numFmtId="1" fontId="95" fillId="0" borderId="13" xfId="0" applyNumberFormat="1" applyFont="1" applyBorder="1" applyAlignment="1">
      <alignment horizontal="center" vertical="center" shrinkToFit="1"/>
    </xf>
    <xf numFmtId="1" fontId="95" fillId="0" borderId="24" xfId="0" applyNumberFormat="1" applyFont="1" applyBorder="1" applyAlignment="1">
      <alignment horizontal="center" vertical="center" shrinkToFit="1"/>
    </xf>
    <xf numFmtId="0" fontId="94" fillId="6" borderId="13" xfId="0" applyFont="1" applyFill="1" applyBorder="1" applyAlignment="1">
      <alignment horizontal="center" vertical="center" wrapText="1"/>
    </xf>
    <xf numFmtId="0" fontId="94" fillId="6" borderId="24" xfId="0" applyFont="1" applyFill="1" applyBorder="1" applyAlignment="1">
      <alignment horizontal="center" vertical="center" wrapText="1"/>
    </xf>
    <xf numFmtId="0" fontId="87" fillId="32" borderId="22" xfId="0" applyFont="1" applyFill="1" applyBorder="1" applyAlignment="1">
      <alignment horizontal="center" vertical="center" wrapText="1"/>
    </xf>
    <xf numFmtId="0" fontId="87" fillId="32" borderId="51" xfId="0" applyFont="1" applyFill="1" applyBorder="1" applyAlignment="1">
      <alignment horizontal="center" vertical="center" wrapText="1"/>
    </xf>
    <xf numFmtId="0" fontId="87" fillId="32" borderId="31" xfId="0" applyFont="1" applyFill="1" applyBorder="1" applyAlignment="1">
      <alignment horizontal="center" vertical="center" wrapText="1"/>
    </xf>
    <xf numFmtId="0" fontId="90" fillId="0" borderId="69" xfId="0" applyFont="1" applyBorder="1" applyAlignment="1">
      <alignment horizontal="center" vertical="center" wrapText="1"/>
    </xf>
    <xf numFmtId="0" fontId="90" fillId="0" borderId="0" xfId="0" applyFont="1" applyAlignment="1">
      <alignment horizontal="center" vertical="center" wrapText="1"/>
    </xf>
    <xf numFmtId="0" fontId="90" fillId="0" borderId="76" xfId="0" applyFont="1" applyBorder="1" applyAlignment="1">
      <alignment horizontal="center" vertical="center" wrapText="1"/>
    </xf>
    <xf numFmtId="14" fontId="108" fillId="0" borderId="13" xfId="0" applyNumberFormat="1" applyFont="1" applyBorder="1" applyAlignment="1">
      <alignment horizontal="center" vertical="center"/>
    </xf>
    <xf numFmtId="14" fontId="108" fillId="0" borderId="24" xfId="0" applyNumberFormat="1" applyFont="1" applyBorder="1" applyAlignment="1">
      <alignment horizontal="center" vertical="center"/>
    </xf>
    <xf numFmtId="0" fontId="94" fillId="6" borderId="23" xfId="0" applyFont="1" applyFill="1" applyBorder="1" applyAlignment="1">
      <alignment horizontal="left" vertical="center" wrapText="1"/>
    </xf>
    <xf numFmtId="0" fontId="127" fillId="0" borderId="22" xfId="0" applyFont="1" applyBorder="1" applyAlignment="1">
      <alignment horizontal="center" vertical="center" wrapText="1"/>
    </xf>
    <xf numFmtId="0" fontId="127" fillId="0" borderId="52" xfId="0" applyFont="1" applyBorder="1" applyAlignment="1">
      <alignment horizontal="center" vertical="center" wrapText="1"/>
    </xf>
    <xf numFmtId="1" fontId="128" fillId="0" borderId="51" xfId="0" applyNumberFormat="1" applyFont="1" applyBorder="1" applyAlignment="1">
      <alignment horizontal="center" vertical="center" shrinkToFit="1"/>
    </xf>
    <xf numFmtId="1" fontId="128" fillId="0" borderId="53" xfId="0" applyNumberFormat="1" applyFont="1" applyBorder="1" applyAlignment="1">
      <alignment horizontal="center" vertical="center" shrinkToFit="1"/>
    </xf>
    <xf numFmtId="0" fontId="127" fillId="6" borderId="78" xfId="0" applyFont="1" applyFill="1" applyBorder="1" applyAlignment="1">
      <alignment horizontal="center" vertical="center" wrapText="1"/>
    </xf>
    <xf numFmtId="0" fontId="127" fillId="6" borderId="79" xfId="0" applyFont="1" applyFill="1" applyBorder="1" applyAlignment="1">
      <alignment horizontal="center" vertical="center" wrapText="1"/>
    </xf>
    <xf numFmtId="0" fontId="127" fillId="6" borderId="80" xfId="0" applyFont="1" applyFill="1" applyBorder="1" applyAlignment="1">
      <alignment horizontal="center" vertical="center" wrapText="1"/>
    </xf>
    <xf numFmtId="0" fontId="127" fillId="6" borderId="81" xfId="0" applyFont="1" applyFill="1" applyBorder="1" applyAlignment="1">
      <alignment horizontal="center" vertical="center" wrapText="1"/>
    </xf>
    <xf numFmtId="14" fontId="134" fillId="0" borderId="67" xfId="0" applyNumberFormat="1" applyFont="1" applyBorder="1" applyAlignment="1">
      <alignment horizontal="center" vertical="center" wrapText="1"/>
    </xf>
    <xf numFmtId="0" fontId="134" fillId="0" borderId="62" xfId="0" applyFont="1" applyBorder="1" applyAlignment="1">
      <alignment horizontal="center" vertical="center" wrapText="1"/>
    </xf>
    <xf numFmtId="0" fontId="134" fillId="0" borderId="63" xfId="0" applyFont="1" applyBorder="1" applyAlignment="1">
      <alignment horizontal="center" vertical="center" wrapText="1"/>
    </xf>
    <xf numFmtId="0" fontId="134" fillId="0" borderId="75" xfId="0" applyFont="1" applyBorder="1" applyAlignment="1">
      <alignment horizontal="center" vertical="center" wrapText="1"/>
    </xf>
    <xf numFmtId="0" fontId="100" fillId="6" borderId="23" xfId="0" applyFont="1" applyFill="1" applyBorder="1" applyAlignment="1">
      <alignment horizontal="center" vertical="center"/>
    </xf>
    <xf numFmtId="0" fontId="100" fillId="6" borderId="13" xfId="0" applyFont="1" applyFill="1" applyBorder="1" applyAlignment="1">
      <alignment horizontal="center" vertical="center"/>
    </xf>
    <xf numFmtId="0" fontId="108" fillId="0" borderId="13" xfId="0" applyFont="1" applyBorder="1" applyAlignment="1">
      <alignment horizontal="center" vertical="center" wrapText="1"/>
    </xf>
    <xf numFmtId="0" fontId="135" fillId="0" borderId="13" xfId="0" applyFont="1" applyBorder="1" applyAlignment="1">
      <alignment horizontal="left" vertical="center" wrapText="1"/>
    </xf>
    <xf numFmtId="0" fontId="135" fillId="0" borderId="24" xfId="0" applyFont="1" applyBorder="1" applyAlignment="1">
      <alignment horizontal="left" vertical="center" wrapText="1"/>
    </xf>
    <xf numFmtId="0" fontId="129" fillId="0" borderId="57" xfId="11" applyFont="1" applyBorder="1" applyAlignment="1">
      <alignment horizontal="left" vertical="center" wrapText="1"/>
    </xf>
    <xf numFmtId="0" fontId="129" fillId="0" borderId="68" xfId="11" applyFont="1" applyBorder="1" applyAlignment="1">
      <alignment horizontal="left" vertical="center" wrapText="1"/>
    </xf>
    <xf numFmtId="0" fontId="129" fillId="0" borderId="48" xfId="11" applyFont="1" applyBorder="1" applyAlignment="1">
      <alignment horizontal="left" vertical="center" wrapText="1"/>
    </xf>
    <xf numFmtId="0" fontId="95" fillId="0" borderId="69" xfId="0" applyFont="1" applyBorder="1" applyAlignment="1">
      <alignment horizontal="left" vertical="top" wrapText="1"/>
    </xf>
    <xf numFmtId="0" fontId="95" fillId="0" borderId="0" xfId="0" applyFont="1" applyAlignment="1">
      <alignment horizontal="left" vertical="top" wrapText="1"/>
    </xf>
    <xf numFmtId="0" fontId="95" fillId="0" borderId="76" xfId="0" applyFont="1" applyBorder="1" applyAlignment="1">
      <alignment horizontal="left" vertical="top" wrapText="1"/>
    </xf>
    <xf numFmtId="0" fontId="135" fillId="0" borderId="13" xfId="0" applyFont="1" applyBorder="1" applyAlignment="1">
      <alignment vertical="center" wrapText="1"/>
    </xf>
    <xf numFmtId="0" fontId="135" fillId="0" borderId="24" xfId="0" applyFont="1" applyBorder="1" applyAlignment="1">
      <alignment vertical="center" wrapText="1"/>
    </xf>
    <xf numFmtId="0" fontId="136" fillId="0" borderId="13" xfId="0" applyFont="1" applyBorder="1" applyAlignment="1">
      <alignment vertical="center" wrapText="1"/>
    </xf>
    <xf numFmtId="0" fontId="136" fillId="0" borderId="24" xfId="0" applyFont="1" applyBorder="1" applyAlignment="1">
      <alignment vertical="center" wrapText="1"/>
    </xf>
    <xf numFmtId="0" fontId="89" fillId="0" borderId="20" xfId="0" applyFont="1" applyBorder="1" applyAlignment="1">
      <alignment horizontal="center" vertical="center"/>
    </xf>
    <xf numFmtId="0" fontId="89" fillId="0" borderId="21" xfId="0" applyFont="1" applyBorder="1" applyAlignment="1">
      <alignment horizontal="center" vertical="center"/>
    </xf>
    <xf numFmtId="0" fontId="89" fillId="0" borderId="41" xfId="0" applyFont="1" applyBorder="1" applyAlignment="1">
      <alignment horizontal="center" vertical="center"/>
    </xf>
    <xf numFmtId="0" fontId="89" fillId="0" borderId="25" xfId="0" applyFont="1" applyBorder="1" applyAlignment="1">
      <alignment horizontal="center" vertical="center"/>
    </xf>
    <xf numFmtId="0" fontId="89" fillId="0" borderId="0" xfId="0" applyFont="1" applyAlignment="1">
      <alignment horizontal="center" vertical="center"/>
    </xf>
    <xf numFmtId="0" fontId="89" fillId="0" borderId="14" xfId="0" applyFont="1" applyBorder="1" applyAlignment="1">
      <alignment horizontal="center" vertical="center"/>
    </xf>
    <xf numFmtId="0" fontId="89" fillId="0" borderId="13" xfId="0" applyFont="1" applyBorder="1" applyAlignment="1">
      <alignment horizontal="center" vertical="center"/>
    </xf>
    <xf numFmtId="0" fontId="132" fillId="7" borderId="13" xfId="0" applyFont="1" applyFill="1" applyBorder="1" applyAlignment="1">
      <alignment horizontal="center" vertical="center" wrapText="1"/>
    </xf>
    <xf numFmtId="0" fontId="94" fillId="6" borderId="26" xfId="0" applyFont="1" applyFill="1" applyBorder="1" applyAlignment="1">
      <alignment horizontal="left" vertical="center" wrapText="1"/>
    </xf>
    <xf numFmtId="0" fontId="94" fillId="6" borderId="64" xfId="0" applyFont="1" applyFill="1" applyBorder="1" applyAlignment="1">
      <alignment horizontal="left" vertical="center" wrapText="1"/>
    </xf>
    <xf numFmtId="0" fontId="108" fillId="0" borderId="20" xfId="0" applyFont="1" applyBorder="1" applyAlignment="1">
      <alignment horizontal="center" vertical="center" wrapText="1"/>
    </xf>
    <xf numFmtId="0" fontId="108" fillId="0" borderId="21" xfId="0" applyFont="1" applyBorder="1" applyAlignment="1">
      <alignment horizontal="center" vertical="center" wrapText="1"/>
    </xf>
    <xf numFmtId="0" fontId="108" fillId="0" borderId="41" xfId="0" applyFont="1" applyBorder="1" applyAlignment="1">
      <alignment horizontal="center" vertical="center" wrapText="1"/>
    </xf>
    <xf numFmtId="0" fontId="108" fillId="0" borderId="45" xfId="0" applyFont="1" applyBorder="1" applyAlignment="1">
      <alignment horizontal="center" vertical="center" wrapText="1"/>
    </xf>
    <xf numFmtId="0" fontId="108" fillId="0" borderId="18" xfId="0" applyFont="1" applyBorder="1" applyAlignment="1">
      <alignment horizontal="center" vertical="center" wrapText="1"/>
    </xf>
    <xf numFmtId="0" fontId="108" fillId="0" borderId="46" xfId="0" applyFont="1" applyBorder="1" applyAlignment="1">
      <alignment horizontal="center" vertical="center" wrapText="1"/>
    </xf>
    <xf numFmtId="0" fontId="91" fillId="0" borderId="13" xfId="0" applyFont="1" applyBorder="1" applyAlignment="1">
      <alignment horizontal="center" vertical="center" wrapText="1"/>
    </xf>
    <xf numFmtId="0" fontId="93" fillId="0" borderId="13" xfId="0" applyFont="1" applyBorder="1" applyAlignment="1">
      <alignment horizontal="center" vertical="center" wrapText="1"/>
    </xf>
    <xf numFmtId="0" fontId="87" fillId="33" borderId="66" xfId="0" applyFont="1" applyFill="1" applyBorder="1" applyAlignment="1">
      <alignment horizontal="center" vertical="center" wrapText="1"/>
    </xf>
    <xf numFmtId="0" fontId="87" fillId="33" borderId="55" xfId="0" applyFont="1" applyFill="1" applyBorder="1" applyAlignment="1">
      <alignment horizontal="center" vertical="center" wrapText="1"/>
    </xf>
    <xf numFmtId="0" fontId="87" fillId="33" borderId="56" xfId="0" applyFont="1" applyFill="1" applyBorder="1" applyAlignment="1">
      <alignment horizontal="center" vertical="center" wrapText="1"/>
    </xf>
    <xf numFmtId="1" fontId="93" fillId="0" borderId="13" xfId="0" applyNumberFormat="1" applyFont="1" applyBorder="1" applyAlignment="1">
      <alignment horizontal="center" vertical="center" wrapText="1"/>
    </xf>
    <xf numFmtId="0" fontId="93" fillId="22" borderId="59" xfId="0" applyFont="1" applyFill="1" applyBorder="1" applyAlignment="1">
      <alignment horizontal="center" vertical="center" wrapText="1"/>
    </xf>
    <xf numFmtId="0" fontId="93" fillId="22" borderId="17" xfId="0" applyFont="1" applyFill="1" applyBorder="1" applyAlignment="1">
      <alignment horizontal="center" vertical="center" wrapText="1"/>
    </xf>
    <xf numFmtId="0" fontId="93" fillId="22" borderId="16" xfId="0" applyFont="1" applyFill="1" applyBorder="1" applyAlignment="1">
      <alignment horizontal="center" vertical="center" wrapText="1"/>
    </xf>
    <xf numFmtId="0" fontId="110" fillId="17" borderId="15" xfId="0" applyFont="1" applyFill="1" applyBorder="1" applyAlignment="1">
      <alignment horizontal="center" vertical="center" wrapText="1"/>
    </xf>
    <xf numFmtId="0" fontId="110" fillId="17" borderId="17" xfId="0" applyFont="1" applyFill="1" applyBorder="1" applyAlignment="1">
      <alignment horizontal="center" vertical="center" wrapText="1"/>
    </xf>
    <xf numFmtId="0" fontId="110" fillId="17" borderId="60" xfId="0" applyFont="1" applyFill="1" applyBorder="1" applyAlignment="1">
      <alignment horizontal="center" vertical="center" wrapText="1"/>
    </xf>
    <xf numFmtId="0" fontId="108" fillId="0" borderId="59" xfId="0" applyFont="1" applyBorder="1" applyAlignment="1">
      <alignment horizontal="left" vertical="center" wrapText="1"/>
    </xf>
    <xf numFmtId="0" fontId="108" fillId="0" borderId="17" xfId="0" applyFont="1" applyBorder="1" applyAlignment="1">
      <alignment horizontal="left" vertical="center" wrapText="1"/>
    </xf>
    <xf numFmtId="0" fontId="108" fillId="0" borderId="60" xfId="0" applyFont="1" applyBorder="1" applyAlignment="1">
      <alignment horizontal="left" vertical="center" wrapText="1"/>
    </xf>
    <xf numFmtId="0" fontId="102" fillId="0" borderId="23" xfId="0"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0" fontId="133" fillId="0" borderId="23" xfId="0" applyFont="1" applyBorder="1" applyAlignment="1">
      <alignment horizontal="left" vertical="center" wrapText="1"/>
    </xf>
    <xf numFmtId="0" fontId="133" fillId="0" borderId="13" xfId="0" applyFont="1" applyBorder="1" applyAlignment="1">
      <alignment horizontal="left" vertical="center" wrapText="1"/>
    </xf>
    <xf numFmtId="0" fontId="96" fillId="0" borderId="13" xfId="0" applyFont="1" applyBorder="1" applyAlignment="1">
      <alignment horizontal="left" vertical="center" wrapText="1"/>
    </xf>
    <xf numFmtId="0" fontId="96" fillId="0" borderId="24"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5" fillId="0" borderId="52" xfId="0" applyFont="1" applyBorder="1" applyAlignment="1">
      <alignment horizontal="left" vertical="center" wrapText="1"/>
    </xf>
    <xf numFmtId="0" fontId="105" fillId="0" borderId="53" xfId="0" applyFont="1" applyBorder="1" applyAlignment="1">
      <alignment horizontal="left" vertical="center" wrapText="1"/>
    </xf>
    <xf numFmtId="0" fontId="105" fillId="0" borderId="54" xfId="0" applyFont="1" applyBorder="1" applyAlignment="1">
      <alignment horizontal="left" vertical="center" wrapText="1"/>
    </xf>
    <xf numFmtId="0" fontId="103" fillId="0" borderId="23"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0" fontId="100" fillId="31" borderId="23" xfId="0" applyFont="1" applyFill="1" applyBorder="1" applyAlignment="1">
      <alignment horizontal="center" vertical="center"/>
    </xf>
    <xf numFmtId="0" fontId="100" fillId="31" borderId="13" xfId="0" applyFont="1" applyFill="1" applyBorder="1" applyAlignment="1">
      <alignment horizontal="center" vertical="center"/>
    </xf>
    <xf numFmtId="0" fontId="108" fillId="0" borderId="61" xfId="0" applyFont="1" applyBorder="1" applyAlignment="1">
      <alignment horizontal="left" vertical="center" wrapText="1"/>
    </xf>
    <xf numFmtId="0" fontId="108" fillId="0" borderId="62" xfId="0" applyFont="1" applyBorder="1" applyAlignment="1">
      <alignment horizontal="left" vertical="center" wrapText="1"/>
    </xf>
    <xf numFmtId="0" fontId="108" fillId="0" borderId="75" xfId="0" applyFont="1" applyBorder="1" applyAlignment="1">
      <alignment horizontal="left" vertical="center" wrapText="1"/>
    </xf>
    <xf numFmtId="0" fontId="109" fillId="14" borderId="23" xfId="0" applyFont="1" applyFill="1" applyBorder="1" applyAlignment="1">
      <alignment horizontal="left" vertical="center" wrapText="1"/>
    </xf>
    <xf numFmtId="0" fontId="109" fillId="14" borderId="13" xfId="0" applyFont="1" applyFill="1" applyBorder="1" applyAlignment="1">
      <alignment horizontal="left" vertical="center" wrapText="1"/>
    </xf>
    <xf numFmtId="0" fontId="109" fillId="14" borderId="24" xfId="0" applyFont="1" applyFill="1" applyBorder="1" applyAlignment="1">
      <alignment horizontal="left" vertical="center" wrapText="1"/>
    </xf>
    <xf numFmtId="0" fontId="93" fillId="22" borderId="23" xfId="0" applyFont="1" applyFill="1" applyBorder="1" applyAlignment="1">
      <alignment horizontal="center" vertical="center" wrapText="1"/>
    </xf>
    <xf numFmtId="0" fontId="93" fillId="22" borderId="13" xfId="0" applyFont="1" applyFill="1" applyBorder="1" applyAlignment="1">
      <alignment horizontal="center" vertical="center" wrapText="1"/>
    </xf>
    <xf numFmtId="0" fontId="93" fillId="22" borderId="24" xfId="0" applyFont="1" applyFill="1" applyBorder="1" applyAlignment="1">
      <alignment horizontal="center" vertical="center" wrapText="1"/>
    </xf>
    <xf numFmtId="0" fontId="108" fillId="0" borderId="23" xfId="0" applyFont="1" applyBorder="1" applyAlignment="1">
      <alignment horizontal="left"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5" fillId="0" borderId="23" xfId="0" applyFont="1" applyBorder="1" applyAlignment="1">
      <alignment horizontal="center" vertical="top" wrapText="1"/>
    </xf>
    <xf numFmtId="0" fontId="105" fillId="0" borderId="13" xfId="0" applyFont="1" applyBorder="1" applyAlignment="1">
      <alignment horizontal="center" vertical="top" wrapText="1"/>
    </xf>
    <xf numFmtId="0" fontId="105" fillId="0" borderId="24" xfId="0" applyFont="1" applyBorder="1" applyAlignment="1">
      <alignment horizontal="center" vertical="top" wrapText="1"/>
    </xf>
    <xf numFmtId="0" fontId="109" fillId="14" borderId="59" xfId="0" applyFont="1" applyFill="1" applyBorder="1" applyAlignment="1">
      <alignment horizontal="left" wrapText="1"/>
    </xf>
    <xf numFmtId="0" fontId="109" fillId="14" borderId="17" xfId="0" applyFont="1" applyFill="1" applyBorder="1" applyAlignment="1">
      <alignment horizontal="left" wrapText="1"/>
    </xf>
    <xf numFmtId="0" fontId="109" fillId="14" borderId="60" xfId="0" applyFont="1" applyFill="1" applyBorder="1" applyAlignment="1">
      <alignment horizontal="left" wrapText="1"/>
    </xf>
    <xf numFmtId="0" fontId="109" fillId="0" borderId="24" xfId="0" applyFont="1" applyBorder="1" applyAlignment="1">
      <alignment horizontal="left" vertical="top" wrapText="1"/>
    </xf>
    <xf numFmtId="49" fontId="108" fillId="14" borderId="23" xfId="0" applyNumberFormat="1" applyFont="1" applyFill="1" applyBorder="1" applyAlignment="1">
      <alignment vertical="top" wrapText="1"/>
    </xf>
    <xf numFmtId="49" fontId="108" fillId="14" borderId="13" xfId="0" applyNumberFormat="1" applyFont="1" applyFill="1" applyBorder="1" applyAlignment="1">
      <alignment vertical="top" wrapText="1"/>
    </xf>
    <xf numFmtId="49" fontId="108" fillId="14" borderId="24" xfId="0" applyNumberFormat="1" applyFont="1" applyFill="1" applyBorder="1" applyAlignment="1">
      <alignment vertical="top" wrapText="1"/>
    </xf>
    <xf numFmtId="49" fontId="108" fillId="14" borderId="23" xfId="0" applyNumberFormat="1" applyFont="1" applyFill="1" applyBorder="1" applyAlignment="1">
      <alignment horizontal="left" vertical="top" wrapText="1"/>
    </xf>
    <xf numFmtId="49" fontId="108" fillId="14" borderId="13" xfId="0" applyNumberFormat="1" applyFont="1" applyFill="1" applyBorder="1" applyAlignment="1">
      <alignment horizontal="left" vertical="top" wrapText="1"/>
    </xf>
    <xf numFmtId="49" fontId="108" fillId="14" borderId="24" xfId="0" applyNumberFormat="1" applyFont="1" applyFill="1" applyBorder="1" applyAlignment="1">
      <alignment horizontal="left" vertical="top" wrapText="1"/>
    </xf>
    <xf numFmtId="0" fontId="88" fillId="0" borderId="13" xfId="0" applyFont="1" applyBorder="1" applyAlignment="1">
      <alignment horizontal="left" vertical="center"/>
    </xf>
    <xf numFmtId="0" fontId="88" fillId="0" borderId="24" xfId="0" applyFont="1" applyBorder="1" applyAlignment="1">
      <alignment horizontal="left" vertical="center"/>
    </xf>
    <xf numFmtId="0" fontId="133" fillId="0" borderId="52" xfId="0" applyFont="1" applyBorder="1" applyAlignment="1">
      <alignment horizontal="left" vertical="center" wrapText="1"/>
    </xf>
    <xf numFmtId="0" fontId="133" fillId="0" borderId="53" xfId="0" applyFont="1" applyBorder="1" applyAlignment="1">
      <alignment horizontal="left" vertical="center" wrapText="1"/>
    </xf>
    <xf numFmtId="0" fontId="96" fillId="0" borderId="53" xfId="0" applyFont="1" applyBorder="1" applyAlignment="1">
      <alignment horizontal="left" vertical="center" wrapText="1"/>
    </xf>
    <xf numFmtId="0" fontId="96" fillId="0" borderId="54" xfId="0" applyFont="1" applyBorder="1" applyAlignment="1">
      <alignment horizontal="left" vertical="center" wrapText="1"/>
    </xf>
    <xf numFmtId="0" fontId="95" fillId="12" borderId="13" xfId="0" applyFont="1" applyFill="1" applyBorder="1" applyAlignment="1">
      <alignment horizontal="left" vertical="center" wrapText="1"/>
    </xf>
    <xf numFmtId="0" fontId="88" fillId="0" borderId="13" xfId="0" applyFont="1" applyBorder="1" applyAlignment="1">
      <alignment horizontal="center" vertical="center" wrapText="1"/>
    </xf>
    <xf numFmtId="0" fontId="88" fillId="0" borderId="23" xfId="0" applyFont="1" applyBorder="1" applyAlignment="1">
      <alignment horizontal="left" vertical="center"/>
    </xf>
    <xf numFmtId="0" fontId="88" fillId="0" borderId="61" xfId="0" applyFont="1" applyBorder="1" applyAlignment="1">
      <alignment horizontal="left" vertical="center"/>
    </xf>
    <xf numFmtId="0" fontId="88" fillId="0" borderId="62" xfId="0" applyFont="1" applyBorder="1" applyAlignment="1">
      <alignment horizontal="left" vertical="center"/>
    </xf>
    <xf numFmtId="0" fontId="88" fillId="0" borderId="75" xfId="0" applyFont="1" applyBorder="1" applyAlignment="1">
      <alignment horizontal="left" vertical="center"/>
    </xf>
    <xf numFmtId="0" fontId="88" fillId="0" borderId="59" xfId="0" applyFont="1" applyBorder="1" applyAlignment="1">
      <alignment horizontal="left" vertical="center" wrapText="1"/>
    </xf>
    <xf numFmtId="0" fontId="88" fillId="0" borderId="16" xfId="0" applyFont="1" applyBorder="1" applyAlignment="1">
      <alignment horizontal="left" vertical="center" wrapText="1"/>
    </xf>
    <xf numFmtId="0" fontId="99" fillId="12" borderId="23" xfId="0" applyFont="1" applyFill="1" applyBorder="1" applyAlignment="1">
      <alignment horizontal="left" vertical="center"/>
    </xf>
    <xf numFmtId="0" fontId="99" fillId="12" borderId="13" xfId="0" applyFont="1" applyFill="1" applyBorder="1" applyAlignment="1">
      <alignment horizontal="left" vertical="center"/>
    </xf>
    <xf numFmtId="0" fontId="109" fillId="0" borderId="70" xfId="0" applyFont="1" applyBorder="1" applyAlignment="1">
      <alignment horizontal="left" vertical="top" wrapText="1"/>
    </xf>
    <xf numFmtId="0" fontId="109" fillId="0" borderId="21" xfId="0" applyFont="1" applyBorder="1" applyAlignment="1">
      <alignment horizontal="left" vertical="top" wrapText="1"/>
    </xf>
    <xf numFmtId="0" fontId="109" fillId="0" borderId="71" xfId="0" applyFont="1" applyBorder="1" applyAlignment="1">
      <alignment horizontal="left" vertical="top" wrapText="1"/>
    </xf>
    <xf numFmtId="0" fontId="88" fillId="0" borderId="15" xfId="0" applyFont="1" applyBorder="1" applyAlignment="1">
      <alignment horizontal="center" vertical="center"/>
    </xf>
    <xf numFmtId="0" fontId="88" fillId="0" borderId="16" xfId="0" applyFont="1" applyBorder="1" applyAlignment="1">
      <alignment horizontal="center" vertical="center"/>
    </xf>
    <xf numFmtId="0" fontId="88" fillId="0" borderId="13" xfId="0" applyFont="1" applyBorder="1" applyAlignment="1">
      <alignment horizontal="center" vertical="center"/>
    </xf>
    <xf numFmtId="0" fontId="99" fillId="12" borderId="13" xfId="0" applyFont="1" applyFill="1" applyBorder="1" applyAlignment="1">
      <alignment horizontal="center" vertical="center" wrapText="1"/>
    </xf>
    <xf numFmtId="0" fontId="99" fillId="12" borderId="13" xfId="0" applyFont="1" applyFill="1" applyBorder="1" applyAlignment="1">
      <alignment horizontal="center" vertical="center"/>
    </xf>
    <xf numFmtId="0" fontId="121" fillId="6" borderId="59" xfId="0" applyFont="1" applyFill="1" applyBorder="1" applyAlignment="1">
      <alignment horizontal="left" vertical="center"/>
    </xf>
    <xf numFmtId="0" fontId="121" fillId="6" borderId="17" xfId="0" applyFont="1" applyFill="1" applyBorder="1" applyAlignment="1">
      <alignment horizontal="left" vertical="center"/>
    </xf>
    <xf numFmtId="0" fontId="121" fillId="6" borderId="60" xfId="0" applyFont="1" applyFill="1" applyBorder="1" applyAlignment="1">
      <alignment horizontal="left" vertical="center"/>
    </xf>
    <xf numFmtId="0" fontId="99" fillId="12" borderId="15" xfId="0" applyFont="1" applyFill="1" applyBorder="1" applyAlignment="1">
      <alignment horizontal="center" vertical="center"/>
    </xf>
    <xf numFmtId="0" fontId="99" fillId="12" borderId="16" xfId="0" applyFont="1" applyFill="1" applyBorder="1" applyAlignment="1">
      <alignment horizontal="center" vertical="center"/>
    </xf>
    <xf numFmtId="0" fontId="99" fillId="12" borderId="15" xfId="0" applyFont="1" applyFill="1" applyBorder="1" applyAlignment="1">
      <alignment horizontal="center" vertical="center" wrapText="1"/>
    </xf>
    <xf numFmtId="0" fontId="99" fillId="12" borderId="17" xfId="0" applyFont="1" applyFill="1" applyBorder="1" applyAlignment="1">
      <alignment horizontal="center" vertical="center" wrapText="1"/>
    </xf>
    <xf numFmtId="0" fontId="99" fillId="12" borderId="16" xfId="0" applyFont="1" applyFill="1" applyBorder="1" applyAlignment="1">
      <alignment horizontal="center" vertical="center" wrapText="1"/>
    </xf>
    <xf numFmtId="0" fontId="88" fillId="0" borderId="17" xfId="0" applyFont="1" applyBorder="1" applyAlignment="1">
      <alignment horizontal="center" vertical="center"/>
    </xf>
    <xf numFmtId="3" fontId="88" fillId="0" borderId="13" xfId="0" applyNumberFormat="1" applyFont="1" applyBorder="1" applyAlignment="1">
      <alignment horizontal="center" vertical="center"/>
    </xf>
    <xf numFmtId="0" fontId="125" fillId="7" borderId="22" xfId="0" applyFont="1" applyFill="1" applyBorder="1" applyAlignment="1">
      <alignment horizontal="left" vertical="center" wrapText="1"/>
    </xf>
    <xf numFmtId="0" fontId="125" fillId="7" borderId="51" xfId="0" applyFont="1" applyFill="1" applyBorder="1" applyAlignment="1">
      <alignment horizontal="left" vertical="center" wrapText="1"/>
    </xf>
    <xf numFmtId="0" fontId="125" fillId="7" borderId="31" xfId="0" applyFont="1" applyFill="1" applyBorder="1" applyAlignment="1">
      <alignment horizontal="left" vertical="center" wrapText="1"/>
    </xf>
    <xf numFmtId="0" fontId="99" fillId="0" borderId="23" xfId="0" applyFont="1" applyBorder="1" applyAlignment="1">
      <alignment horizontal="left" vertical="center" wrapText="1"/>
    </xf>
    <xf numFmtId="0" fontId="99" fillId="0" borderId="13" xfId="0" applyFont="1" applyBorder="1" applyAlignment="1">
      <alignment horizontal="left" vertical="center" wrapText="1"/>
    </xf>
    <xf numFmtId="0" fontId="99" fillId="0" borderId="24" xfId="0" applyFont="1" applyBorder="1" applyAlignment="1">
      <alignment horizontal="left" vertical="center" wrapText="1"/>
    </xf>
    <xf numFmtId="0" fontId="99" fillId="0" borderId="52" xfId="0" applyFont="1" applyBorder="1" applyAlignment="1">
      <alignment horizontal="left" vertical="center" wrapText="1"/>
    </xf>
    <xf numFmtId="0" fontId="99" fillId="0" borderId="53" xfId="0" applyFont="1" applyBorder="1" applyAlignment="1">
      <alignment horizontal="left" vertical="center" wrapText="1"/>
    </xf>
    <xf numFmtId="0" fontId="99" fillId="0" borderId="54" xfId="0" applyFont="1" applyBorder="1" applyAlignment="1">
      <alignment horizontal="left" vertical="center" wrapText="1"/>
    </xf>
    <xf numFmtId="0" fontId="88" fillId="0" borderId="57" xfId="0" applyFont="1" applyBorder="1" applyAlignment="1">
      <alignment horizontal="left" vertical="center" wrapText="1"/>
    </xf>
    <xf numFmtId="0" fontId="88" fillId="0" borderId="68" xfId="0" applyFont="1" applyBorder="1" applyAlignment="1">
      <alignment horizontal="left" vertical="center" wrapText="1"/>
    </xf>
    <xf numFmtId="0" fontId="88" fillId="0" borderId="48" xfId="0" applyFont="1" applyBorder="1" applyAlignment="1">
      <alignment horizontal="left" vertical="center" wrapText="1"/>
    </xf>
    <xf numFmtId="9" fontId="88" fillId="0" borderId="53" xfId="2" applyFont="1" applyBorder="1" applyAlignment="1">
      <alignment horizontal="center" vertical="center"/>
    </xf>
    <xf numFmtId="9" fontId="88" fillId="0" borderId="54" xfId="2" applyFont="1" applyBorder="1" applyAlignment="1">
      <alignment horizontal="center" vertical="center"/>
    </xf>
    <xf numFmtId="0" fontId="99" fillId="12" borderId="40" xfId="0" applyFont="1" applyFill="1" applyBorder="1" applyAlignment="1">
      <alignment horizontal="left" vertical="center"/>
    </xf>
    <xf numFmtId="0" fontId="99" fillId="12" borderId="47" xfId="0" applyFont="1" applyFill="1" applyBorder="1" applyAlignment="1">
      <alignment horizontal="left" vertical="center"/>
    </xf>
    <xf numFmtId="0" fontId="99" fillId="12" borderId="57" xfId="0" applyFont="1" applyFill="1" applyBorder="1" applyAlignment="1">
      <alignment horizontal="left" vertical="center"/>
    </xf>
    <xf numFmtId="0" fontId="99" fillId="12" borderId="58" xfId="0" applyFont="1" applyFill="1" applyBorder="1" applyAlignment="1">
      <alignment horizontal="left" vertical="center"/>
    </xf>
    <xf numFmtId="0" fontId="99" fillId="12" borderId="51" xfId="0" applyFont="1" applyFill="1" applyBorder="1" applyAlignment="1">
      <alignment horizontal="center" vertical="center" wrapText="1"/>
    </xf>
    <xf numFmtId="0" fontId="121" fillId="12" borderId="51" xfId="0" applyFont="1" applyFill="1" applyBorder="1" applyAlignment="1">
      <alignment horizontal="center" vertical="center" wrapText="1"/>
    </xf>
    <xf numFmtId="0" fontId="121" fillId="12" borderId="31" xfId="0" applyFont="1" applyFill="1" applyBorder="1" applyAlignment="1">
      <alignment horizontal="center" vertical="center" wrapText="1"/>
    </xf>
    <xf numFmtId="169" fontId="88" fillId="0" borderId="53" xfId="0" applyNumberFormat="1" applyFont="1" applyBorder="1" applyAlignment="1">
      <alignment horizontal="center" vertical="center"/>
    </xf>
    <xf numFmtId="169" fontId="88" fillId="0" borderId="53" xfId="3" applyNumberFormat="1" applyFont="1" applyBorder="1" applyAlignment="1">
      <alignment horizontal="center" vertical="center"/>
    </xf>
    <xf numFmtId="0" fontId="88" fillId="0" borderId="30" xfId="0" applyFont="1" applyBorder="1" applyAlignment="1">
      <alignment horizontal="center" vertical="center"/>
    </xf>
    <xf numFmtId="0" fontId="111" fillId="0" borderId="24" xfId="0" applyFont="1" applyBorder="1" applyAlignment="1">
      <alignment horizontal="center" vertical="center" wrapText="1"/>
    </xf>
    <xf numFmtId="0" fontId="111" fillId="0" borderId="53" xfId="0" applyFont="1" applyBorder="1" applyAlignment="1">
      <alignment horizontal="center" vertical="center" wrapText="1"/>
    </xf>
    <xf numFmtId="0" fontId="111" fillId="0" borderId="54" xfId="0" applyFont="1" applyBorder="1" applyAlignment="1">
      <alignment horizontal="center" vertical="center" wrapText="1"/>
    </xf>
    <xf numFmtId="0" fontId="94" fillId="12" borderId="52" xfId="4" applyFont="1" applyFill="1" applyBorder="1" applyAlignment="1">
      <alignment horizontal="left" vertical="center" wrapText="1"/>
    </xf>
    <xf numFmtId="0" fontId="111" fillId="0" borderId="53" xfId="4" applyFont="1" applyBorder="1" applyAlignment="1">
      <alignment horizontal="center" vertical="center"/>
    </xf>
    <xf numFmtId="0" fontId="88" fillId="0" borderId="24" xfId="0" applyFont="1" applyBorder="1" applyAlignment="1">
      <alignment horizontal="center" vertical="center"/>
    </xf>
    <xf numFmtId="0" fontId="88" fillId="0" borderId="52" xfId="0" applyFont="1" applyBorder="1" applyAlignment="1">
      <alignment horizontal="left" vertical="center"/>
    </xf>
    <xf numFmtId="0" fontId="88" fillId="0" borderId="53" xfId="0" applyFont="1" applyBorder="1" applyAlignment="1">
      <alignment horizontal="left" vertical="center"/>
    </xf>
    <xf numFmtId="0" fontId="88" fillId="0" borderId="54" xfId="0" applyFont="1" applyBorder="1" applyAlignment="1">
      <alignment horizontal="left" vertical="center"/>
    </xf>
    <xf numFmtId="0" fontId="116" fillId="23" borderId="37" xfId="0" applyFont="1" applyFill="1" applyBorder="1" applyAlignment="1">
      <alignment horizontal="center" vertical="center" wrapText="1"/>
    </xf>
    <xf numFmtId="0" fontId="116" fillId="23" borderId="28" xfId="0" applyFont="1" applyFill="1" applyBorder="1" applyAlignment="1">
      <alignment horizontal="center" vertical="center"/>
    </xf>
    <xf numFmtId="0" fontId="116" fillId="23" borderId="29" xfId="0" applyFont="1" applyFill="1" applyBorder="1" applyAlignment="1">
      <alignment horizontal="center" vertical="center"/>
    </xf>
    <xf numFmtId="0" fontId="99" fillId="7" borderId="13" xfId="0" applyFont="1" applyFill="1" applyBorder="1" applyAlignment="1">
      <alignment horizontal="left" vertical="center"/>
    </xf>
    <xf numFmtId="0" fontId="118" fillId="22" borderId="22" xfId="0" applyFont="1" applyFill="1" applyBorder="1" applyAlignment="1">
      <alignment horizontal="left" vertical="center" wrapText="1"/>
    </xf>
    <xf numFmtId="0" fontId="118" fillId="22" borderId="51" xfId="0" applyFont="1" applyFill="1" applyBorder="1" applyAlignment="1">
      <alignment horizontal="left" vertical="center"/>
    </xf>
    <xf numFmtId="0" fontId="118" fillId="22" borderId="31" xfId="0" applyFont="1" applyFill="1" applyBorder="1" applyAlignment="1">
      <alignment horizontal="left" vertical="center"/>
    </xf>
    <xf numFmtId="0" fontId="99" fillId="12" borderId="23" xfId="0" applyFont="1" applyFill="1" applyBorder="1" applyAlignment="1">
      <alignment horizontal="center" vertical="center"/>
    </xf>
    <xf numFmtId="0" fontId="99" fillId="7" borderId="13" xfId="0" applyFont="1" applyFill="1" applyBorder="1" applyAlignment="1">
      <alignment horizontal="center" vertical="center" wrapText="1"/>
    </xf>
    <xf numFmtId="0" fontId="98" fillId="0" borderId="13" xfId="0" applyFont="1" applyBorder="1" applyAlignment="1">
      <alignment horizontal="center" vertical="center" wrapText="1"/>
    </xf>
    <xf numFmtId="10" fontId="98" fillId="0" borderId="13" xfId="0" applyNumberFormat="1" applyFont="1" applyBorder="1" applyAlignment="1">
      <alignment horizontal="center" vertical="center"/>
    </xf>
    <xf numFmtId="10" fontId="99" fillId="0" borderId="13" xfId="0" applyNumberFormat="1" applyFont="1" applyBorder="1" applyAlignment="1">
      <alignment horizontal="center" vertical="center" wrapText="1"/>
    </xf>
    <xf numFmtId="0" fontId="119" fillId="7" borderId="13" xfId="0" applyFont="1" applyFill="1" applyBorder="1" applyAlignment="1">
      <alignment horizontal="left" vertical="center" wrapText="1"/>
    </xf>
    <xf numFmtId="0" fontId="121" fillId="0" borderId="52" xfId="0" applyFont="1" applyBorder="1" applyAlignment="1">
      <alignment horizontal="left" vertical="center" wrapText="1"/>
    </xf>
    <xf numFmtId="0" fontId="121" fillId="0" borderId="53" xfId="0" applyFont="1" applyBorder="1" applyAlignment="1">
      <alignment horizontal="left" vertical="center" wrapText="1"/>
    </xf>
    <xf numFmtId="0" fontId="121" fillId="0" borderId="54" xfId="0" applyFont="1" applyBorder="1" applyAlignment="1">
      <alignment horizontal="left" vertical="center" wrapText="1"/>
    </xf>
    <xf numFmtId="0" fontId="109" fillId="0" borderId="0" xfId="0" applyFont="1" applyAlignment="1">
      <alignment horizontal="left" vertical="center"/>
    </xf>
    <xf numFmtId="0" fontId="117" fillId="0" borderId="0" xfId="0" applyFont="1" applyAlignment="1">
      <alignment horizontal="left" vertical="top" wrapText="1"/>
    </xf>
    <xf numFmtId="0" fontId="99" fillId="7" borderId="13" xfId="0" applyFont="1" applyFill="1" applyBorder="1" applyAlignment="1">
      <alignment horizontal="left" vertical="center" wrapText="1"/>
    </xf>
    <xf numFmtId="0" fontId="88" fillId="0" borderId="23" xfId="0" applyFont="1" applyBorder="1" applyAlignment="1">
      <alignment horizontal="center" vertical="center"/>
    </xf>
    <xf numFmtId="0" fontId="88" fillId="0" borderId="52" xfId="0" applyFont="1" applyBorder="1" applyAlignment="1">
      <alignment horizontal="center" vertical="center"/>
    </xf>
    <xf numFmtId="0" fontId="88" fillId="0" borderId="53" xfId="0" applyFont="1" applyBorder="1" applyAlignment="1">
      <alignment horizontal="center" vertical="center"/>
    </xf>
    <xf numFmtId="0" fontId="99" fillId="12" borderId="59" xfId="0" applyFont="1" applyFill="1" applyBorder="1" applyAlignment="1">
      <alignment horizontal="center" vertical="center"/>
    </xf>
    <xf numFmtId="0" fontId="121" fillId="0" borderId="64" xfId="0" applyFont="1" applyBorder="1" applyAlignment="1">
      <alignment horizontal="left" vertical="center" wrapText="1"/>
    </xf>
    <xf numFmtId="0" fontId="121" fillId="0" borderId="38" xfId="0" applyFont="1" applyBorder="1" applyAlignment="1">
      <alignment horizontal="left" vertical="center" wrapText="1"/>
    </xf>
    <xf numFmtId="0" fontId="121" fillId="0" borderId="65" xfId="0" applyFont="1" applyBorder="1" applyAlignment="1">
      <alignment horizontal="left" vertical="center" wrapText="1"/>
    </xf>
    <xf numFmtId="0" fontId="118" fillId="22" borderId="72" xfId="0" applyFont="1" applyFill="1" applyBorder="1" applyAlignment="1">
      <alignment horizontal="left" vertical="center" wrapText="1"/>
    </xf>
    <xf numFmtId="0" fontId="118" fillId="22" borderId="73" xfId="0" applyFont="1" applyFill="1" applyBorder="1" applyAlignment="1">
      <alignment horizontal="left" vertical="center"/>
    </xf>
    <xf numFmtId="0" fontId="118" fillId="22" borderId="74" xfId="0" applyFont="1" applyFill="1" applyBorder="1" applyAlignment="1">
      <alignment horizontal="left" vertical="center"/>
    </xf>
    <xf numFmtId="0" fontId="87" fillId="33" borderId="37" xfId="0" applyFont="1" applyFill="1" applyBorder="1" applyAlignment="1">
      <alignment horizontal="center" vertical="center" wrapText="1"/>
    </xf>
    <xf numFmtId="0" fontId="87" fillId="33" borderId="28" xfId="0" applyFont="1" applyFill="1" applyBorder="1" applyAlignment="1">
      <alignment horizontal="center" vertical="center" wrapText="1"/>
    </xf>
    <xf numFmtId="0" fontId="98" fillId="0" borderId="13" xfId="0" applyFont="1" applyBorder="1" applyAlignment="1">
      <alignment horizontal="left" vertical="center"/>
    </xf>
    <xf numFmtId="0" fontId="99" fillId="26" borderId="23" xfId="0" applyFont="1" applyFill="1" applyBorder="1" applyAlignment="1">
      <alignment horizontal="center" vertical="center" wrapText="1"/>
    </xf>
    <xf numFmtId="0" fontId="99" fillId="26" borderId="13" xfId="0" applyFont="1" applyFill="1" applyBorder="1" applyAlignment="1">
      <alignment horizontal="center" vertical="center" wrapText="1"/>
    </xf>
    <xf numFmtId="0" fontId="126" fillId="7" borderId="23" xfId="0" applyFont="1" applyFill="1" applyBorder="1" applyAlignment="1">
      <alignment horizontal="left" vertical="center"/>
    </xf>
    <xf numFmtId="0" fontId="126" fillId="7" borderId="13" xfId="0" applyFont="1" applyFill="1" applyBorder="1" applyAlignment="1">
      <alignment horizontal="left" vertical="center"/>
    </xf>
    <xf numFmtId="0" fontId="126" fillId="7" borderId="24" xfId="0" applyFont="1" applyFill="1" applyBorder="1" applyAlignment="1">
      <alignment horizontal="left" vertical="center"/>
    </xf>
    <xf numFmtId="0" fontId="99" fillId="12" borderId="24" xfId="0" applyFont="1" applyFill="1" applyBorder="1" applyAlignment="1">
      <alignment horizontal="center" vertical="center"/>
    </xf>
    <xf numFmtId="0" fontId="88" fillId="0" borderId="15" xfId="0" applyFont="1" applyBorder="1" applyAlignment="1">
      <alignment horizontal="left" vertical="center" wrapText="1"/>
    </xf>
    <xf numFmtId="0" fontId="119" fillId="0" borderId="0" xfId="0" applyFont="1" applyAlignment="1">
      <alignment horizontal="left" vertical="center" wrapText="1"/>
    </xf>
    <xf numFmtId="0" fontId="99" fillId="12" borderId="38" xfId="0" applyFont="1" applyFill="1" applyBorder="1" applyAlignment="1">
      <alignment horizontal="center" vertical="center" wrapText="1"/>
    </xf>
    <xf numFmtId="0" fontId="99" fillId="12" borderId="38" xfId="0" applyFont="1" applyFill="1" applyBorder="1" applyAlignment="1">
      <alignment horizontal="center" vertical="center"/>
    </xf>
    <xf numFmtId="0" fontId="88" fillId="0" borderId="70" xfId="0" applyFont="1" applyBorder="1" applyAlignment="1">
      <alignment horizontal="left" vertical="center"/>
    </xf>
    <xf numFmtId="0" fontId="88" fillId="0" borderId="21" xfId="0" applyFont="1" applyBorder="1" applyAlignment="1">
      <alignment horizontal="left" vertical="center"/>
    </xf>
    <xf numFmtId="0" fontId="88" fillId="0" borderId="71" xfId="0" applyFont="1" applyBorder="1" applyAlignment="1">
      <alignment horizontal="left" vertical="center"/>
    </xf>
    <xf numFmtId="0" fontId="88" fillId="0" borderId="57" xfId="0" applyFont="1" applyBorder="1" applyAlignment="1">
      <alignment horizontal="left" vertical="center"/>
    </xf>
    <xf numFmtId="0" fontId="88" fillId="0" borderId="68" xfId="0" applyFont="1" applyBorder="1" applyAlignment="1">
      <alignment horizontal="left" vertical="center"/>
    </xf>
    <xf numFmtId="0" fontId="88" fillId="0" borderId="48" xfId="0" applyFont="1" applyBorder="1" applyAlignment="1">
      <alignment horizontal="left" vertical="center"/>
    </xf>
    <xf numFmtId="0" fontId="88" fillId="0" borderId="70" xfId="0" applyFont="1" applyBorder="1" applyAlignment="1">
      <alignment horizontal="left" vertical="center" wrapText="1"/>
    </xf>
    <xf numFmtId="0" fontId="88" fillId="0" borderId="41" xfId="0" applyFont="1" applyBorder="1" applyAlignment="1">
      <alignment horizontal="left" vertical="center" wrapText="1"/>
    </xf>
    <xf numFmtId="0" fontId="88" fillId="0" borderId="20" xfId="0" applyFont="1" applyBorder="1" applyAlignment="1">
      <alignment horizontal="left" vertical="center" wrapText="1"/>
    </xf>
    <xf numFmtId="0" fontId="88" fillId="0" borderId="20" xfId="0" applyFont="1" applyBorder="1" applyAlignment="1">
      <alignment horizontal="center" vertical="center"/>
    </xf>
    <xf numFmtId="0" fontId="88" fillId="0" borderId="21" xfId="0" applyFont="1" applyBorder="1" applyAlignment="1">
      <alignment horizontal="center" vertical="center"/>
    </xf>
    <xf numFmtId="0" fontId="88" fillId="0" borderId="41" xfId="0" applyFont="1" applyBorder="1" applyAlignment="1">
      <alignment horizontal="center" vertical="center"/>
    </xf>
    <xf numFmtId="3" fontId="88" fillId="0" borderId="27" xfId="0" applyNumberFormat="1" applyFont="1" applyBorder="1" applyAlignment="1">
      <alignment horizontal="center" vertical="center"/>
    </xf>
    <xf numFmtId="0" fontId="125" fillId="7" borderId="22" xfId="0" applyFont="1" applyFill="1" applyBorder="1" applyAlignment="1">
      <alignment horizontal="center" vertical="center" wrapText="1"/>
    </xf>
    <xf numFmtId="0" fontId="125" fillId="7" borderId="51" xfId="0" applyFont="1" applyFill="1" applyBorder="1" applyAlignment="1">
      <alignment horizontal="center" vertical="center" wrapText="1"/>
    </xf>
    <xf numFmtId="0" fontId="108" fillId="0" borderId="13" xfId="0" applyFont="1" applyBorder="1" applyAlignment="1">
      <alignment horizontal="left" vertical="center"/>
    </xf>
    <xf numFmtId="0" fontId="108" fillId="0" borderId="24" xfId="0" applyFont="1" applyBorder="1" applyAlignment="1">
      <alignment horizontal="left" vertical="center"/>
    </xf>
    <xf numFmtId="0" fontId="88" fillId="0" borderId="52" xfId="0" applyFont="1" applyBorder="1" applyAlignment="1">
      <alignment horizontal="left" vertical="center" wrapText="1"/>
    </xf>
    <xf numFmtId="0" fontId="125" fillId="7" borderId="31" xfId="0" applyFont="1" applyFill="1" applyBorder="1" applyAlignment="1">
      <alignment horizontal="center" vertical="center" wrapText="1"/>
    </xf>
    <xf numFmtId="0" fontId="126" fillId="7" borderId="23" xfId="0" applyFont="1" applyFill="1" applyBorder="1" applyAlignment="1">
      <alignment horizontal="left" vertical="center" wrapText="1"/>
    </xf>
    <xf numFmtId="0" fontId="126" fillId="7" borderId="13" xfId="0" applyFont="1" applyFill="1" applyBorder="1" applyAlignment="1">
      <alignment horizontal="left" vertical="center" wrapText="1"/>
    </xf>
    <xf numFmtId="0" fontId="126" fillId="7" borderId="24" xfId="0" applyFont="1" applyFill="1" applyBorder="1" applyAlignment="1">
      <alignment horizontal="left" vertical="center" wrapText="1"/>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0"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0" xfId="0" applyFont="1" applyBorder="1" applyAlignment="1">
      <alignment horizontal="left" vertical="center" wrapText="1"/>
    </xf>
    <xf numFmtId="0" fontId="78" fillId="0" borderId="49" xfId="0" applyFont="1" applyBorder="1" applyAlignment="1">
      <alignment horizontal="left" vertical="center" wrapText="1"/>
    </xf>
    <xf numFmtId="0" fontId="78" fillId="0" borderId="43" xfId="0" applyFont="1" applyBorder="1" applyAlignment="1">
      <alignment horizontal="left" vertical="center" wrapText="1"/>
    </xf>
    <xf numFmtId="0" fontId="80" fillId="0" borderId="50" xfId="0" applyFont="1" applyBorder="1" applyAlignment="1">
      <alignment horizontal="left" vertical="center" wrapText="1"/>
    </xf>
    <xf numFmtId="0" fontId="80" fillId="0" borderId="49"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23">
    <cellStyle name="Bueno" xfId="14" builtinId="26"/>
    <cellStyle name="Hipervínculo" xfId="1" builtinId="8"/>
    <cellStyle name="Incorrecto" xfId="15" builtinId="27"/>
    <cellStyle name="Millares" xfId="13" builtinId="3"/>
    <cellStyle name="Millares 2" xfId="12" xr:uid="{00000000-0005-0000-0000-000004000000}"/>
    <cellStyle name="Millares 2 2" xfId="21" xr:uid="{00000000-0005-0000-0000-000005000000}"/>
    <cellStyle name="Millares 3" xfId="7" xr:uid="{00000000-0005-0000-0000-000006000000}"/>
    <cellStyle name="Millares 3 2" xfId="19" xr:uid="{00000000-0005-0000-0000-000007000000}"/>
    <cellStyle name="Millares 4" xfId="22" xr:uid="{00000000-0005-0000-0000-000008000000}"/>
    <cellStyle name="Moneda" xfId="3" builtinId="4"/>
    <cellStyle name="Moneda 2" xfId="10" xr:uid="{00000000-0005-0000-0000-00000A000000}"/>
    <cellStyle name="Moneda 2 2" xfId="20" xr:uid="{00000000-0005-0000-0000-00000B000000}"/>
    <cellStyle name="Moneda 3" xfId="6" xr:uid="{00000000-0005-0000-0000-00000C000000}"/>
    <cellStyle name="Moneda 3 2" xfId="18" xr:uid="{00000000-0005-0000-0000-00000D000000}"/>
    <cellStyle name="Moneda 4" xfId="17" xr:uid="{00000000-0005-0000-0000-00000E000000}"/>
    <cellStyle name="Neutral" xfId="16" builtinId="28"/>
    <cellStyle name="Normal" xfId="0" builtinId="0"/>
    <cellStyle name="Normal 2" xfId="11" xr:uid="{00000000-0005-0000-0000-000011000000}"/>
    <cellStyle name="Normal 3" xfId="8" xr:uid="{00000000-0005-0000-0000-000012000000}"/>
    <cellStyle name="Normal 4" xfId="4" xr:uid="{00000000-0005-0000-0000-000013000000}"/>
    <cellStyle name="Porcentaje" xfId="2" builtinId="5"/>
    <cellStyle name="Porcentaje 2" xfId="9" xr:uid="{00000000-0005-0000-0000-000015000000}"/>
    <cellStyle name="Porcentaje 3" xfId="5" xr:uid="{00000000-0005-0000-0000-000016000000}"/>
  </cellStyles>
  <dxfs count="191">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593420</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112</xdr:row>
      <xdr:rowOff>0</xdr:rowOff>
    </xdr:from>
    <xdr:to>
      <xdr:col>12</xdr:col>
      <xdr:colOff>0</xdr:colOff>
      <xdr:row>112</xdr:row>
      <xdr:rowOff>20045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277</xdr:row>
      <xdr:rowOff>143711</xdr:rowOff>
    </xdr:from>
    <xdr:to>
      <xdr:col>16</xdr:col>
      <xdr:colOff>622157</xdr:colOff>
      <xdr:row>295</xdr:row>
      <xdr:rowOff>54034</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274</xdr:row>
      <xdr:rowOff>98602</xdr:rowOff>
    </xdr:from>
    <xdr:to>
      <xdr:col>16</xdr:col>
      <xdr:colOff>495373</xdr:colOff>
      <xdr:row>277</xdr:row>
      <xdr:rowOff>88888</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4%20DECISI&#211;N%20DEL%20AJUSTE%20EJECUTOR%20PROYECTO%20APROBADO%20santuario%2017042023.xlsx?E54A9FE8" TargetMode="External"/><Relationship Id="rId1" Type="http://schemas.openxmlformats.org/officeDocument/2006/relationships/externalLinkPath" Target="file:///\\E54A9FE8\4%20DECISI&#211;N%20DEL%20AJUSTE%20EJECUTOR%20PROYECTO%20APROBADO%20santuario%201704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Nueva%20carpeta\PRESUPUESTO%20ADICIONAL%20AJUSTADO%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3.1_DECISIÓN AJUST ENT.EJEC"/>
      <sheetName val="F3.2. Guia Identif. Trámites"/>
      <sheetName val="Marco normativo relacionado"/>
      <sheetName val="FORMATO"/>
      <sheetName val="CTUS+CV"/>
      <sheetName val="Listas desplegables"/>
      <sheetName val="Fuentes requieren CTUS"/>
      <sheetName val="Lista de mpios"/>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Unitarios"/>
      <sheetName val="Mat. Y Equipos"/>
      <sheetName val="CAPITULO"/>
      <sheetName val="AUI"/>
      <sheetName val="Hoja1"/>
      <sheetName val="Cronograma"/>
      <sheetName val="Hoja2"/>
      <sheetName val="adicional"/>
      <sheetName val="memoria cant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1">
          <cell r="F11">
            <v>11665308</v>
          </cell>
          <cell r="N11">
            <v>205590</v>
          </cell>
        </row>
        <row r="16">
          <cell r="F16">
            <v>30675784</v>
          </cell>
          <cell r="N16">
            <v>529856.04</v>
          </cell>
        </row>
        <row r="22">
          <cell r="F22">
            <v>18668423.140000001</v>
          </cell>
        </row>
        <row r="25">
          <cell r="F25">
            <v>34419792</v>
          </cell>
          <cell r="N25">
            <v>22542000</v>
          </cell>
        </row>
        <row r="31">
          <cell r="F31">
            <v>9206143.2400000002</v>
          </cell>
          <cell r="N31">
            <v>17118855</v>
          </cell>
        </row>
        <row r="39">
          <cell r="F39">
            <v>13309413</v>
          </cell>
        </row>
        <row r="45">
          <cell r="F45">
            <v>706680</v>
          </cell>
        </row>
        <row r="58">
          <cell r="F58">
            <v>22194634</v>
          </cell>
        </row>
        <row r="70">
          <cell r="F70">
            <v>129480430.68000001</v>
          </cell>
          <cell r="N70">
            <v>39948724</v>
          </cell>
        </row>
        <row r="77">
          <cell r="F77">
            <v>13629273</v>
          </cell>
        </row>
        <row r="85">
          <cell r="F85">
            <v>150724431.19999999</v>
          </cell>
        </row>
        <row r="88">
          <cell r="F88">
            <v>387380</v>
          </cell>
        </row>
        <row r="102">
          <cell r="N102">
            <v>27285658.023840003</v>
          </cell>
        </row>
        <row r="107">
          <cell r="F107">
            <v>170111468</v>
          </cell>
          <cell r="N107">
            <v>32289204.919151999</v>
          </cell>
        </row>
        <row r="109">
          <cell r="N109">
            <v>139919887.98299199</v>
          </cell>
        </row>
      </sheetData>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oporte.formatos@dnp.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95"/>
  <sheetViews>
    <sheetView showGridLines="0" tabSelected="1" view="pageBreakPreview" zoomScaleNormal="85" zoomScaleSheetLayoutView="100" workbookViewId="0">
      <selection activeCell="P24" sqref="P24"/>
    </sheetView>
  </sheetViews>
  <sheetFormatPr baseColWidth="10" defaultColWidth="8.77734375" defaultRowHeight="13.8"/>
  <cols>
    <col min="1" max="1" width="8.77734375" style="95"/>
    <col min="2" max="2" width="31.33203125" style="97" customWidth="1"/>
    <col min="3" max="3" width="20.77734375" style="97" customWidth="1"/>
    <col min="4" max="4" width="20.109375" style="97" customWidth="1"/>
    <col min="5" max="5" width="16.33203125" style="97" customWidth="1"/>
    <col min="6" max="6" width="16.6640625" style="97" customWidth="1"/>
    <col min="7" max="7" width="12.33203125" style="97" customWidth="1"/>
    <col min="8" max="8" width="12.6640625" style="97" customWidth="1"/>
    <col min="9" max="9" width="11.33203125" style="97" customWidth="1"/>
    <col min="10" max="10" width="11.6640625" style="97" customWidth="1"/>
    <col min="11" max="11" width="12.6640625" style="97" customWidth="1"/>
    <col min="12" max="12" width="11.77734375" style="97" customWidth="1"/>
    <col min="13" max="13" width="37.6640625" style="95" hidden="1" customWidth="1"/>
    <col min="14" max="14" width="0" style="95" hidden="1" customWidth="1"/>
    <col min="15" max="16384" width="8.77734375" style="95"/>
  </cols>
  <sheetData>
    <row r="1" spans="2:12" ht="21.75" customHeight="1">
      <c r="B1" s="346"/>
      <c r="C1" s="347"/>
      <c r="D1" s="347"/>
      <c r="E1" s="347"/>
      <c r="F1" s="347"/>
      <c r="G1" s="347"/>
      <c r="H1" s="347"/>
      <c r="I1" s="347"/>
      <c r="J1" s="348"/>
      <c r="K1" s="352" t="s">
        <v>2</v>
      </c>
      <c r="L1" s="352"/>
    </row>
    <row r="2" spans="2:12" ht="48.6" customHeight="1">
      <c r="B2" s="349"/>
      <c r="C2" s="350"/>
      <c r="D2" s="350"/>
      <c r="E2" s="350"/>
      <c r="F2" s="350"/>
      <c r="G2" s="350"/>
      <c r="H2" s="350"/>
      <c r="I2" s="350"/>
      <c r="J2" s="351"/>
      <c r="K2" s="352" t="s">
        <v>3</v>
      </c>
      <c r="L2" s="352"/>
    </row>
    <row r="3" spans="2:12" ht="30.6" customHeight="1">
      <c r="B3" s="353" t="s">
        <v>1979</v>
      </c>
      <c r="C3" s="353"/>
      <c r="D3" s="353"/>
      <c r="E3" s="353"/>
      <c r="F3" s="353"/>
      <c r="G3" s="353"/>
      <c r="H3" s="353"/>
      <c r="I3" s="353"/>
      <c r="J3" s="353"/>
      <c r="K3" s="353"/>
      <c r="L3" s="353"/>
    </row>
    <row r="4" spans="2:12" ht="20.25" customHeight="1">
      <c r="B4" s="244" t="s">
        <v>1901</v>
      </c>
      <c r="C4" s="244"/>
      <c r="D4" s="244"/>
      <c r="E4" s="244"/>
      <c r="F4" s="244"/>
      <c r="G4" s="244"/>
      <c r="H4" s="244"/>
      <c r="I4" s="244"/>
      <c r="J4" s="244"/>
      <c r="K4" s="244"/>
      <c r="L4" s="244"/>
    </row>
    <row r="5" spans="2:12" ht="5.0999999999999996" customHeight="1">
      <c r="B5" s="314"/>
      <c r="C5" s="314"/>
      <c r="D5" s="314"/>
      <c r="E5" s="314"/>
      <c r="F5" s="314"/>
      <c r="G5" s="314"/>
      <c r="H5" s="314"/>
      <c r="I5" s="314"/>
      <c r="J5" s="314"/>
      <c r="K5" s="314"/>
      <c r="L5" s="314"/>
    </row>
    <row r="6" spans="2:12" ht="120" customHeight="1">
      <c r="B6" s="362" t="s">
        <v>1968</v>
      </c>
      <c r="C6" s="362"/>
      <c r="D6" s="362"/>
      <c r="E6" s="362"/>
      <c r="F6" s="362"/>
      <c r="G6" s="362"/>
      <c r="H6" s="362"/>
      <c r="I6" s="362"/>
      <c r="J6" s="362"/>
      <c r="K6" s="362"/>
      <c r="L6" s="362"/>
    </row>
    <row r="7" spans="2:12" ht="4.6500000000000004" customHeight="1"/>
    <row r="8" spans="2:12" ht="88.35" customHeight="1" thickBot="1">
      <c r="B8" s="363" t="s">
        <v>1932</v>
      </c>
      <c r="C8" s="363"/>
      <c r="D8" s="363"/>
      <c r="E8" s="363"/>
      <c r="F8" s="363"/>
      <c r="G8" s="363"/>
      <c r="H8" s="363"/>
      <c r="I8" s="363"/>
      <c r="J8" s="363"/>
      <c r="K8" s="363"/>
      <c r="L8" s="363"/>
    </row>
    <row r="9" spans="2:12" ht="18" customHeight="1" thickBot="1">
      <c r="B9" s="364" t="s">
        <v>4</v>
      </c>
      <c r="C9" s="365"/>
      <c r="D9" s="365"/>
      <c r="E9" s="365"/>
      <c r="F9" s="365"/>
      <c r="G9" s="365"/>
      <c r="H9" s="365"/>
      <c r="I9" s="365"/>
      <c r="J9" s="365"/>
      <c r="K9" s="365"/>
      <c r="L9" s="366"/>
    </row>
    <row r="10" spans="2:12" ht="35.25" customHeight="1">
      <c r="B10" s="174" t="s">
        <v>5</v>
      </c>
      <c r="C10" s="199" t="s">
        <v>1980</v>
      </c>
      <c r="D10" s="199"/>
      <c r="E10" s="199"/>
      <c r="F10" s="199"/>
      <c r="G10" s="199"/>
      <c r="H10" s="231" t="s">
        <v>6</v>
      </c>
      <c r="I10" s="231"/>
      <c r="J10" s="367">
        <v>2022003050004</v>
      </c>
      <c r="K10" s="367"/>
      <c r="L10" s="367"/>
    </row>
    <row r="11" spans="2:12" ht="11.1" customHeight="1">
      <c r="B11" s="354" t="s">
        <v>1631</v>
      </c>
      <c r="C11" s="356" t="s">
        <v>1564</v>
      </c>
      <c r="D11" s="357"/>
      <c r="E11" s="357"/>
      <c r="F11" s="357"/>
      <c r="G11" s="358"/>
      <c r="H11" s="231" t="s">
        <v>1575</v>
      </c>
      <c r="I11" s="231"/>
      <c r="J11" s="333" t="s">
        <v>107</v>
      </c>
      <c r="K11" s="333"/>
      <c r="L11" s="333"/>
    </row>
    <row r="12" spans="2:12" ht="23.4" customHeight="1">
      <c r="B12" s="355"/>
      <c r="C12" s="359"/>
      <c r="D12" s="360"/>
      <c r="E12" s="360"/>
      <c r="F12" s="360"/>
      <c r="G12" s="361"/>
      <c r="H12" s="231"/>
      <c r="I12" s="231"/>
      <c r="J12" s="333"/>
      <c r="K12" s="333"/>
      <c r="L12" s="333"/>
    </row>
    <row r="13" spans="2:12" ht="48" customHeight="1">
      <c r="B13" s="318" t="s">
        <v>1616</v>
      </c>
      <c r="C13" s="199" t="s">
        <v>1979</v>
      </c>
      <c r="D13" s="231" t="s">
        <v>1840</v>
      </c>
      <c r="E13" s="231"/>
      <c r="F13" s="195" t="s">
        <v>1979</v>
      </c>
      <c r="G13" s="196"/>
      <c r="H13" s="231" t="s">
        <v>1612</v>
      </c>
      <c r="I13" s="231"/>
      <c r="J13" s="305" t="s">
        <v>1483</v>
      </c>
      <c r="K13" s="305"/>
      <c r="L13" s="305"/>
    </row>
    <row r="14" spans="2:12" ht="47.25" customHeight="1">
      <c r="B14" s="318"/>
      <c r="C14" s="199"/>
      <c r="D14" s="231" t="s">
        <v>1841</v>
      </c>
      <c r="E14" s="231"/>
      <c r="F14" s="197"/>
      <c r="G14" s="198"/>
      <c r="H14" s="231" t="s">
        <v>1797</v>
      </c>
      <c r="I14" s="231"/>
      <c r="J14" s="306"/>
      <c r="K14" s="306"/>
      <c r="L14" s="307"/>
    </row>
    <row r="15" spans="2:12" ht="53.1" customHeight="1">
      <c r="B15" s="110" t="s">
        <v>1917</v>
      </c>
      <c r="C15" s="199" t="s">
        <v>1979</v>
      </c>
      <c r="D15" s="231" t="s">
        <v>1890</v>
      </c>
      <c r="E15" s="231"/>
      <c r="F15" s="333" t="s">
        <v>1981</v>
      </c>
      <c r="G15" s="333"/>
      <c r="H15" s="231" t="s">
        <v>1889</v>
      </c>
      <c r="I15" s="231"/>
      <c r="J15" s="316">
        <v>44635</v>
      </c>
      <c r="K15" s="316"/>
      <c r="L15" s="317"/>
    </row>
    <row r="16" spans="2:12" ht="3.6" customHeight="1">
      <c r="B16" s="111"/>
      <c r="C16" s="199"/>
      <c r="D16" s="109"/>
      <c r="E16" s="109"/>
      <c r="F16" s="175"/>
      <c r="G16" s="175"/>
      <c r="H16" s="109"/>
      <c r="I16" s="109"/>
      <c r="J16" s="176"/>
      <c r="K16" s="176"/>
      <c r="L16" s="177"/>
    </row>
    <row r="17" spans="2:12" ht="45" customHeight="1">
      <c r="B17" s="318" t="s">
        <v>1875</v>
      </c>
      <c r="C17" s="231"/>
      <c r="D17" s="232" t="s">
        <v>1555</v>
      </c>
      <c r="E17" s="232"/>
      <c r="F17" s="231" t="s">
        <v>1902</v>
      </c>
      <c r="G17" s="231"/>
      <c r="H17" s="231"/>
      <c r="I17" s="231"/>
      <c r="J17" s="232" t="s">
        <v>1555</v>
      </c>
      <c r="K17" s="232"/>
      <c r="L17" s="243"/>
    </row>
    <row r="18" spans="2:12" ht="22.65" customHeight="1">
      <c r="B18" s="238" t="s">
        <v>1894</v>
      </c>
      <c r="C18" s="239"/>
      <c r="D18" s="240">
        <v>0.02</v>
      </c>
      <c r="E18" s="240"/>
      <c r="F18" s="239" t="s">
        <v>1893</v>
      </c>
      <c r="G18" s="239"/>
      <c r="H18" s="239"/>
      <c r="I18" s="239"/>
      <c r="J18" s="241">
        <v>1.6E-2</v>
      </c>
      <c r="K18" s="241"/>
      <c r="L18" s="242"/>
    </row>
    <row r="19" spans="2:12" ht="3" customHeight="1">
      <c r="B19" s="178"/>
      <c r="C19" s="179"/>
      <c r="D19" s="180"/>
      <c r="E19" s="180"/>
      <c r="F19" s="179"/>
      <c r="G19" s="179"/>
      <c r="H19" s="179"/>
      <c r="I19" s="179"/>
      <c r="J19" s="181"/>
      <c r="K19" s="181"/>
      <c r="L19" s="182"/>
    </row>
    <row r="20" spans="2:12" ht="3" customHeight="1" thickBot="1">
      <c r="B20" s="169"/>
      <c r="C20" s="170"/>
      <c r="D20" s="170"/>
      <c r="E20" s="170"/>
      <c r="F20" s="170"/>
      <c r="G20" s="170"/>
      <c r="H20" s="170"/>
      <c r="I20" s="170"/>
      <c r="J20" s="170"/>
      <c r="K20" s="170"/>
      <c r="L20" s="171"/>
    </row>
    <row r="21" spans="2:12" ht="22.65" customHeight="1">
      <c r="B21" s="319" t="s">
        <v>1961</v>
      </c>
      <c r="C21" s="321">
        <v>1</v>
      </c>
      <c r="D21" s="323" t="s">
        <v>1962</v>
      </c>
      <c r="E21" s="324"/>
      <c r="F21" s="324"/>
      <c r="G21" s="325"/>
      <c r="H21" s="323" t="s">
        <v>1963</v>
      </c>
      <c r="I21" s="324"/>
      <c r="J21" s="324"/>
      <c r="K21" s="324"/>
      <c r="L21" s="326"/>
    </row>
    <row r="22" spans="2:12" ht="22.65" customHeight="1" thickBot="1">
      <c r="B22" s="320"/>
      <c r="C22" s="322"/>
      <c r="D22" s="327">
        <v>45041</v>
      </c>
      <c r="E22" s="328"/>
      <c r="F22" s="328"/>
      <c r="G22" s="329"/>
      <c r="H22" s="327">
        <v>45042</v>
      </c>
      <c r="I22" s="328"/>
      <c r="J22" s="328"/>
      <c r="K22" s="328"/>
      <c r="L22" s="330"/>
    </row>
    <row r="23" spans="2:12" ht="8.1" customHeight="1" thickBot="1">
      <c r="B23" s="95"/>
      <c r="C23" s="95"/>
      <c r="D23" s="95"/>
      <c r="E23" s="95"/>
      <c r="F23" s="95"/>
      <c r="G23" s="95"/>
      <c r="H23" s="95"/>
      <c r="I23" s="95"/>
      <c r="J23" s="95"/>
      <c r="K23" s="95"/>
      <c r="L23" s="95"/>
    </row>
    <row r="24" spans="2:12" ht="18" customHeight="1">
      <c r="B24" s="310" t="s">
        <v>1899</v>
      </c>
      <c r="C24" s="311"/>
      <c r="D24" s="311"/>
      <c r="E24" s="311"/>
      <c r="F24" s="311"/>
      <c r="G24" s="311"/>
      <c r="H24" s="311"/>
      <c r="I24" s="311"/>
      <c r="J24" s="311"/>
      <c r="K24" s="311"/>
      <c r="L24" s="312"/>
    </row>
    <row r="25" spans="2:12" ht="3" customHeight="1">
      <c r="B25" s="313"/>
      <c r="C25" s="314"/>
      <c r="D25" s="314"/>
      <c r="E25" s="314"/>
      <c r="F25" s="314"/>
      <c r="G25" s="314"/>
      <c r="H25" s="314"/>
      <c r="I25" s="314"/>
      <c r="J25" s="314"/>
      <c r="K25" s="314"/>
      <c r="L25" s="315"/>
    </row>
    <row r="26" spans="2:12" ht="41.4" customHeight="1">
      <c r="B26" s="331" t="s">
        <v>1855</v>
      </c>
      <c r="C26" s="332"/>
      <c r="D26" s="308" t="s">
        <v>1628</v>
      </c>
      <c r="E26" s="308"/>
      <c r="F26" s="117" t="s">
        <v>1936</v>
      </c>
      <c r="G26" s="308" t="s">
        <v>11</v>
      </c>
      <c r="H26" s="308"/>
      <c r="I26" s="308"/>
      <c r="J26" s="308"/>
      <c r="K26" s="308"/>
      <c r="L26" s="309"/>
    </row>
    <row r="27" spans="2:12" ht="28.65" customHeight="1">
      <c r="B27" s="294" t="s">
        <v>1798</v>
      </c>
      <c r="C27" s="295"/>
      <c r="D27" s="246" t="s">
        <v>1964</v>
      </c>
      <c r="E27" s="246"/>
      <c r="F27" s="183" t="s">
        <v>1937</v>
      </c>
      <c r="G27" s="334" t="s">
        <v>1982</v>
      </c>
      <c r="H27" s="334"/>
      <c r="I27" s="334"/>
      <c r="J27" s="334"/>
      <c r="K27" s="334"/>
      <c r="L27" s="335"/>
    </row>
    <row r="28" spans="2:12" ht="28.65" customHeight="1">
      <c r="B28" s="294"/>
      <c r="C28" s="295"/>
      <c r="D28" s="246" t="s">
        <v>1965</v>
      </c>
      <c r="E28" s="246"/>
      <c r="F28" s="183" t="s">
        <v>1937</v>
      </c>
      <c r="G28" s="342" t="s">
        <v>1983</v>
      </c>
      <c r="H28" s="342"/>
      <c r="I28" s="342"/>
      <c r="J28" s="342"/>
      <c r="K28" s="342"/>
      <c r="L28" s="343"/>
    </row>
    <row r="29" spans="2:12" ht="28.65" customHeight="1">
      <c r="B29" s="294"/>
      <c r="C29" s="295"/>
      <c r="D29" s="246" t="s">
        <v>1862</v>
      </c>
      <c r="E29" s="246"/>
      <c r="F29" s="183" t="s">
        <v>1937</v>
      </c>
      <c r="G29" s="342" t="s">
        <v>1984</v>
      </c>
      <c r="H29" s="342"/>
      <c r="I29" s="342"/>
      <c r="J29" s="342"/>
      <c r="K29" s="342"/>
      <c r="L29" s="343"/>
    </row>
    <row r="30" spans="2:12" ht="3" customHeight="1">
      <c r="B30" s="112"/>
      <c r="C30" s="113"/>
      <c r="D30" s="114"/>
      <c r="E30" s="114"/>
      <c r="F30" s="184"/>
      <c r="G30" s="185"/>
      <c r="H30" s="185"/>
      <c r="I30" s="185"/>
      <c r="J30" s="185"/>
      <c r="K30" s="185"/>
      <c r="L30" s="186"/>
    </row>
    <row r="31" spans="2:12" ht="28.65" customHeight="1">
      <c r="B31" s="294" t="s">
        <v>1865</v>
      </c>
      <c r="C31" s="295"/>
      <c r="D31" s="246" t="s">
        <v>1863</v>
      </c>
      <c r="E31" s="246"/>
      <c r="F31" s="183" t="s">
        <v>1937</v>
      </c>
      <c r="G31" s="342" t="s">
        <v>2004</v>
      </c>
      <c r="H31" s="344"/>
      <c r="I31" s="344"/>
      <c r="J31" s="344"/>
      <c r="K31" s="344"/>
      <c r="L31" s="345"/>
    </row>
    <row r="32" spans="2:12" ht="38.1" customHeight="1">
      <c r="B32" s="294"/>
      <c r="C32" s="295"/>
      <c r="D32" s="246" t="s">
        <v>1864</v>
      </c>
      <c r="E32" s="246"/>
      <c r="F32" s="98" t="s">
        <v>316</v>
      </c>
      <c r="G32" s="287"/>
      <c r="H32" s="287"/>
      <c r="I32" s="287"/>
      <c r="J32" s="287"/>
      <c r="K32" s="287"/>
      <c r="L32" s="288"/>
    </row>
    <row r="33" spans="2:12" ht="3.6" customHeight="1">
      <c r="B33" s="112"/>
      <c r="C33" s="113"/>
      <c r="D33" s="114"/>
      <c r="E33" s="114"/>
      <c r="F33" s="113"/>
      <c r="G33" s="115"/>
      <c r="H33" s="115"/>
      <c r="I33" s="115"/>
      <c r="J33" s="115"/>
      <c r="K33" s="115"/>
      <c r="L33" s="116"/>
    </row>
    <row r="34" spans="2:12" ht="28.65" customHeight="1">
      <c r="B34" s="294" t="s">
        <v>1800</v>
      </c>
      <c r="C34" s="295"/>
      <c r="D34" s="246" t="s">
        <v>1866</v>
      </c>
      <c r="E34" s="246"/>
      <c r="F34" s="98" t="s">
        <v>316</v>
      </c>
      <c r="G34" s="287"/>
      <c r="H34" s="287"/>
      <c r="I34" s="287"/>
      <c r="J34" s="287"/>
      <c r="K34" s="287"/>
      <c r="L34" s="288"/>
    </row>
    <row r="35" spans="2:12" ht="3.9" customHeight="1">
      <c r="B35" s="112"/>
      <c r="C35" s="113"/>
      <c r="D35" s="114"/>
      <c r="E35" s="114"/>
      <c r="F35" s="113"/>
      <c r="G35" s="115"/>
      <c r="H35" s="115"/>
      <c r="I35" s="115"/>
      <c r="J35" s="115"/>
      <c r="K35" s="115"/>
      <c r="L35" s="116"/>
    </row>
    <row r="36" spans="2:12" ht="28.65" customHeight="1">
      <c r="B36" s="294" t="s">
        <v>1867</v>
      </c>
      <c r="C36" s="295"/>
      <c r="D36" s="246" t="s">
        <v>1868</v>
      </c>
      <c r="E36" s="246"/>
      <c r="F36" s="98" t="s">
        <v>316</v>
      </c>
      <c r="G36" s="287"/>
      <c r="H36" s="287"/>
      <c r="I36" s="287"/>
      <c r="J36" s="287"/>
      <c r="K36" s="287"/>
      <c r="L36" s="288"/>
    </row>
    <row r="37" spans="2:12" ht="28.65" customHeight="1">
      <c r="B37" s="294"/>
      <c r="C37" s="295"/>
      <c r="D37" s="246" t="s">
        <v>1869</v>
      </c>
      <c r="E37" s="246"/>
      <c r="F37" s="98" t="s">
        <v>316</v>
      </c>
      <c r="G37" s="287"/>
      <c r="H37" s="287"/>
      <c r="I37" s="287"/>
      <c r="J37" s="287"/>
      <c r="K37" s="287"/>
      <c r="L37" s="288"/>
    </row>
    <row r="38" spans="2:12" ht="28.5" customHeight="1">
      <c r="B38" s="294"/>
      <c r="C38" s="295"/>
      <c r="D38" s="246" t="s">
        <v>1870</v>
      </c>
      <c r="E38" s="246"/>
      <c r="F38" s="183" t="s">
        <v>1937</v>
      </c>
      <c r="G38" s="342" t="s">
        <v>1985</v>
      </c>
      <c r="H38" s="287"/>
      <c r="I38" s="287"/>
      <c r="J38" s="287"/>
      <c r="K38" s="287"/>
      <c r="L38" s="288"/>
    </row>
    <row r="39" spans="2:12" ht="3.6" customHeight="1">
      <c r="B39" s="112"/>
      <c r="C39" s="113"/>
      <c r="D39" s="114"/>
      <c r="E39" s="114"/>
      <c r="F39" s="113"/>
      <c r="G39" s="115"/>
      <c r="H39" s="115"/>
      <c r="I39" s="115"/>
      <c r="J39" s="115"/>
      <c r="K39" s="115"/>
      <c r="L39" s="116"/>
    </row>
    <row r="40" spans="2:12" ht="63" customHeight="1">
      <c r="B40" s="294" t="s">
        <v>1885</v>
      </c>
      <c r="C40" s="295"/>
      <c r="D40" s="246" t="s">
        <v>1886</v>
      </c>
      <c r="E40" s="246"/>
      <c r="F40" s="98" t="s">
        <v>316</v>
      </c>
      <c r="G40" s="287"/>
      <c r="H40" s="287"/>
      <c r="I40" s="287"/>
      <c r="J40" s="287"/>
      <c r="K40" s="287"/>
      <c r="L40" s="288"/>
    </row>
    <row r="41" spans="2:12" ht="5.0999999999999996" customHeight="1">
      <c r="B41" s="112"/>
      <c r="C41" s="113"/>
      <c r="D41" s="114"/>
      <c r="E41" s="114"/>
      <c r="F41" s="113"/>
      <c r="G41" s="115"/>
      <c r="H41" s="115"/>
      <c r="I41" s="115"/>
      <c r="J41" s="115"/>
      <c r="K41" s="115"/>
      <c r="L41" s="116"/>
    </row>
    <row r="42" spans="2:12" ht="116.4" customHeight="1">
      <c r="B42" s="294" t="s">
        <v>1887</v>
      </c>
      <c r="C42" s="295"/>
      <c r="D42" s="246" t="s">
        <v>1888</v>
      </c>
      <c r="E42" s="246"/>
      <c r="F42" s="98" t="s">
        <v>316</v>
      </c>
      <c r="G42" s="287"/>
      <c r="H42" s="287"/>
      <c r="I42" s="287"/>
      <c r="J42" s="287"/>
      <c r="K42" s="287"/>
      <c r="L42" s="288"/>
    </row>
    <row r="43" spans="2:12" ht="213" customHeight="1">
      <c r="B43" s="339" t="s">
        <v>1928</v>
      </c>
      <c r="C43" s="340"/>
      <c r="D43" s="340"/>
      <c r="E43" s="340"/>
      <c r="F43" s="340"/>
      <c r="G43" s="340"/>
      <c r="H43" s="340"/>
      <c r="I43" s="340"/>
      <c r="J43" s="340"/>
      <c r="K43" s="340"/>
      <c r="L43" s="341"/>
    </row>
    <row r="44" spans="2:12" ht="40.5" customHeight="1" thickBot="1">
      <c r="B44" s="336" t="s">
        <v>1966</v>
      </c>
      <c r="C44" s="337"/>
      <c r="D44" s="337"/>
      <c r="E44" s="337"/>
      <c r="F44" s="337"/>
      <c r="G44" s="337"/>
      <c r="H44" s="337"/>
      <c r="I44" s="337"/>
      <c r="J44" s="337"/>
      <c r="K44" s="337"/>
      <c r="L44" s="338"/>
    </row>
    <row r="45" spans="2:12" ht="5.4" customHeight="1" thickBot="1">
      <c r="B45" s="95"/>
      <c r="C45" s="95"/>
      <c r="D45" s="95"/>
      <c r="E45" s="95"/>
      <c r="F45" s="95"/>
      <c r="G45" s="95"/>
      <c r="H45" s="95"/>
      <c r="I45" s="95"/>
      <c r="J45" s="95"/>
      <c r="K45" s="95"/>
      <c r="L45" s="95"/>
    </row>
    <row r="46" spans="2:12" ht="14.4" customHeight="1">
      <c r="B46" s="235" t="s">
        <v>1627</v>
      </c>
      <c r="C46" s="236"/>
      <c r="D46" s="236"/>
      <c r="E46" s="236"/>
      <c r="F46" s="236"/>
      <c r="G46" s="236"/>
      <c r="H46" s="236"/>
      <c r="I46" s="236"/>
      <c r="J46" s="236"/>
      <c r="K46" s="236"/>
      <c r="L46" s="237"/>
    </row>
    <row r="47" spans="2:12" ht="123.75" customHeight="1">
      <c r="B47" s="110" t="s">
        <v>1806</v>
      </c>
      <c r="C47" s="292" t="s">
        <v>1988</v>
      </c>
      <c r="D47" s="292"/>
      <c r="E47" s="292"/>
      <c r="F47" s="292"/>
      <c r="G47" s="292"/>
      <c r="H47" s="292"/>
      <c r="I47" s="292"/>
      <c r="J47" s="292"/>
      <c r="K47" s="292"/>
      <c r="L47" s="293"/>
    </row>
    <row r="48" spans="2:12" ht="2.1" customHeight="1">
      <c r="B48" s="294"/>
      <c r="C48" s="295"/>
      <c r="D48" s="295"/>
      <c r="E48" s="295"/>
      <c r="F48" s="295"/>
      <c r="G48" s="295"/>
      <c r="H48" s="295"/>
      <c r="I48" s="295"/>
      <c r="J48" s="295"/>
      <c r="K48" s="295"/>
      <c r="L48" s="296"/>
    </row>
    <row r="49" spans="2:15" ht="43.5" customHeight="1" thickBot="1">
      <c r="B49" s="297" t="s">
        <v>1933</v>
      </c>
      <c r="C49" s="298"/>
      <c r="D49" s="298"/>
      <c r="E49" s="298"/>
      <c r="F49" s="289" t="s">
        <v>1555</v>
      </c>
      <c r="G49" s="289" t="s">
        <v>1555</v>
      </c>
      <c r="H49" s="290" t="s">
        <v>1987</v>
      </c>
      <c r="I49" s="290"/>
      <c r="J49" s="290"/>
      <c r="K49" s="290"/>
      <c r="L49" s="291"/>
    </row>
    <row r="50" spans="2:15" ht="7.5" customHeight="1" thickBot="1">
      <c r="B50" s="96"/>
      <c r="C50" s="96"/>
      <c r="D50" s="96"/>
      <c r="E50" s="96"/>
      <c r="F50" s="96"/>
      <c r="G50" s="96"/>
      <c r="H50" s="96"/>
      <c r="I50" s="96"/>
      <c r="J50" s="96"/>
      <c r="K50" s="96"/>
      <c r="L50" s="96"/>
    </row>
    <row r="51" spans="2:15" ht="15" customHeight="1">
      <c r="B51" s="235" t="s">
        <v>1801</v>
      </c>
      <c r="C51" s="236"/>
      <c r="D51" s="236"/>
      <c r="E51" s="236"/>
      <c r="F51" s="236"/>
      <c r="G51" s="236"/>
      <c r="H51" s="236"/>
      <c r="I51" s="236"/>
      <c r="J51" s="236"/>
      <c r="K51" s="236"/>
      <c r="L51" s="237"/>
    </row>
    <row r="52" spans="2:15" ht="17.399999999999999" customHeight="1">
      <c r="B52" s="389" t="s">
        <v>1892</v>
      </c>
      <c r="C52" s="390"/>
      <c r="D52" s="390"/>
      <c r="E52" s="390"/>
      <c r="F52" s="390"/>
      <c r="G52" s="390"/>
      <c r="H52" s="390"/>
      <c r="I52" s="390"/>
      <c r="J52" s="390"/>
      <c r="K52" s="390"/>
      <c r="L52" s="391"/>
    </row>
    <row r="53" spans="2:15" ht="23.4" customHeight="1">
      <c r="B53" s="392" t="s">
        <v>1803</v>
      </c>
      <c r="C53" s="393"/>
      <c r="D53" s="393"/>
      <c r="E53" s="393"/>
      <c r="F53" s="118" t="s">
        <v>1804</v>
      </c>
      <c r="G53" s="283" t="s">
        <v>277</v>
      </c>
      <c r="H53" s="283"/>
      <c r="I53" s="283"/>
      <c r="J53" s="283"/>
      <c r="K53" s="283"/>
      <c r="L53" s="284"/>
    </row>
    <row r="54" spans="2:15" ht="39.75" customHeight="1">
      <c r="B54" s="285" t="s">
        <v>1973</v>
      </c>
      <c r="C54" s="286"/>
      <c r="D54" s="286"/>
      <c r="E54" s="286"/>
      <c r="F54" s="119" t="s">
        <v>1555</v>
      </c>
      <c r="G54" s="384" t="s">
        <v>1986</v>
      </c>
      <c r="H54" s="384"/>
      <c r="I54" s="384"/>
      <c r="J54" s="384"/>
      <c r="K54" s="384"/>
      <c r="L54" s="385"/>
    </row>
    <row r="55" spans="2:15" ht="27.75" customHeight="1">
      <c r="B55" s="285" t="s">
        <v>1934</v>
      </c>
      <c r="C55" s="286"/>
      <c r="D55" s="286"/>
      <c r="E55" s="286"/>
      <c r="F55" s="119" t="s">
        <v>1802</v>
      </c>
      <c r="G55" s="287"/>
      <c r="H55" s="287"/>
      <c r="I55" s="287"/>
      <c r="J55" s="287"/>
      <c r="K55" s="287"/>
      <c r="L55" s="288"/>
    </row>
    <row r="56" spans="2:15" ht="23.4" customHeight="1">
      <c r="B56" s="285" t="s">
        <v>1935</v>
      </c>
      <c r="C56" s="286"/>
      <c r="D56" s="286"/>
      <c r="E56" s="286"/>
      <c r="F56" s="119" t="s">
        <v>1802</v>
      </c>
      <c r="G56" s="287"/>
      <c r="H56" s="287"/>
      <c r="I56" s="287"/>
      <c r="J56" s="287"/>
      <c r="K56" s="287"/>
      <c r="L56" s="288"/>
    </row>
    <row r="57" spans="2:15" ht="40.65" customHeight="1" thickBot="1">
      <c r="B57" s="386" t="s">
        <v>1938</v>
      </c>
      <c r="C57" s="387"/>
      <c r="D57" s="387"/>
      <c r="E57" s="387"/>
      <c r="F57" s="387"/>
      <c r="G57" s="387"/>
      <c r="H57" s="387"/>
      <c r="I57" s="387"/>
      <c r="J57" s="387"/>
      <c r="K57" s="387"/>
      <c r="L57" s="388"/>
    </row>
    <row r="58" spans="2:15" ht="5.0999999999999996" customHeight="1">
      <c r="B58" s="314"/>
      <c r="C58" s="314"/>
      <c r="D58" s="314"/>
      <c r="E58" s="314"/>
      <c r="F58" s="314"/>
      <c r="G58" s="314"/>
      <c r="H58" s="314"/>
      <c r="I58" s="314"/>
      <c r="J58" s="314"/>
      <c r="K58" s="314"/>
      <c r="L58" s="314"/>
    </row>
    <row r="59" spans="2:15" ht="15" customHeight="1">
      <c r="B59" s="244" t="s">
        <v>1897</v>
      </c>
      <c r="C59" s="244"/>
      <c r="D59" s="244"/>
      <c r="E59" s="244"/>
      <c r="F59" s="244"/>
      <c r="G59" s="244"/>
      <c r="H59" s="244"/>
      <c r="I59" s="244"/>
      <c r="J59" s="244"/>
      <c r="K59" s="244"/>
      <c r="L59" s="244"/>
      <c r="M59" s="100"/>
      <c r="N59" s="101"/>
      <c r="O59" s="101"/>
    </row>
    <row r="60" spans="2:15" ht="27.6" customHeight="1">
      <c r="B60" s="102" t="s">
        <v>1617</v>
      </c>
      <c r="C60" s="208" t="s">
        <v>1895</v>
      </c>
      <c r="D60" s="208"/>
      <c r="E60" s="208"/>
      <c r="F60" s="208" t="s">
        <v>1896</v>
      </c>
      <c r="G60" s="208"/>
      <c r="H60" s="208"/>
      <c r="I60" s="208"/>
      <c r="J60" s="208"/>
      <c r="K60" s="208"/>
      <c r="L60" s="208"/>
      <c r="M60" s="100"/>
      <c r="N60" s="101"/>
      <c r="O60" s="101"/>
    </row>
    <row r="61" spans="2:15" ht="18" customHeight="1">
      <c r="B61" s="192">
        <f>D66+I66</f>
        <v>11248608367</v>
      </c>
      <c r="C61" s="299">
        <f>D66</f>
        <v>6000000000</v>
      </c>
      <c r="D61" s="300"/>
      <c r="E61" s="301"/>
      <c r="F61" s="302">
        <f>I63</f>
        <v>5248608367</v>
      </c>
      <c r="G61" s="302"/>
      <c r="H61" s="302"/>
      <c r="I61" s="302"/>
      <c r="J61" s="302"/>
      <c r="K61" s="302"/>
      <c r="L61" s="303"/>
      <c r="M61" s="100"/>
      <c r="N61" s="101"/>
      <c r="O61" s="101"/>
    </row>
    <row r="62" spans="2:15" ht="36" customHeight="1">
      <c r="B62" s="102" t="s">
        <v>1618</v>
      </c>
      <c r="C62" s="103" t="s">
        <v>1621</v>
      </c>
      <c r="D62" s="103" t="s">
        <v>1519</v>
      </c>
      <c r="E62" s="103" t="s">
        <v>1619</v>
      </c>
      <c r="F62" s="103" t="s">
        <v>1624</v>
      </c>
      <c r="G62" s="248" t="s">
        <v>1620</v>
      </c>
      <c r="H62" s="248"/>
      <c r="I62" s="248" t="s">
        <v>1625</v>
      </c>
      <c r="J62" s="248"/>
      <c r="K62" s="248" t="s">
        <v>1619</v>
      </c>
      <c r="L62" s="248"/>
      <c r="M62" s="100"/>
      <c r="N62" s="101"/>
      <c r="O62" s="101"/>
    </row>
    <row r="63" spans="2:15" ht="18.75" customHeight="1">
      <c r="B63" s="187" t="s">
        <v>1989</v>
      </c>
      <c r="C63" s="188" t="s">
        <v>1990</v>
      </c>
      <c r="D63" s="189">
        <v>5500000000</v>
      </c>
      <c r="E63" s="190" t="s">
        <v>327</v>
      </c>
      <c r="F63" s="120" t="s">
        <v>133</v>
      </c>
      <c r="G63" s="250" t="s">
        <v>1992</v>
      </c>
      <c r="H63" s="250"/>
      <c r="I63" s="212">
        <v>5248608367</v>
      </c>
      <c r="J63" s="212"/>
      <c r="K63" s="213">
        <v>2022</v>
      </c>
      <c r="L63" s="213"/>
      <c r="M63" s="100"/>
      <c r="N63" s="101"/>
      <c r="O63" s="101"/>
    </row>
    <row r="64" spans="2:15" ht="28.5" customHeight="1">
      <c r="B64" s="187" t="s">
        <v>1991</v>
      </c>
      <c r="C64" s="188" t="s">
        <v>1990</v>
      </c>
      <c r="D64" s="189">
        <v>500000000</v>
      </c>
      <c r="E64" s="190" t="s">
        <v>327</v>
      </c>
      <c r="F64" s="120"/>
      <c r="G64" s="245"/>
      <c r="H64" s="245"/>
      <c r="I64" s="304"/>
      <c r="J64" s="304"/>
      <c r="K64" s="246"/>
      <c r="L64" s="246"/>
      <c r="M64" s="100"/>
      <c r="N64" s="101"/>
      <c r="O64" s="101"/>
    </row>
    <row r="65" spans="2:15" ht="10.65" customHeight="1">
      <c r="B65" s="187"/>
      <c r="C65" s="188"/>
      <c r="D65" s="191"/>
      <c r="E65" s="190"/>
      <c r="F65" s="120"/>
      <c r="G65" s="245"/>
      <c r="H65" s="245"/>
      <c r="I65" s="245"/>
      <c r="J65" s="245"/>
      <c r="K65" s="246"/>
      <c r="L65" s="246"/>
      <c r="M65" s="100"/>
      <c r="N65" s="101"/>
      <c r="O65" s="101"/>
    </row>
    <row r="66" spans="2:15" ht="16.649999999999999" customHeight="1">
      <c r="B66" s="214" t="s">
        <v>1623</v>
      </c>
      <c r="C66" s="214"/>
      <c r="D66" s="215">
        <f>+D63+D64+D65</f>
        <v>6000000000</v>
      </c>
      <c r="E66" s="215"/>
      <c r="F66" s="208" t="s">
        <v>1622</v>
      </c>
      <c r="G66" s="208"/>
      <c r="H66" s="208"/>
      <c r="I66" s="216">
        <f>+I63+I64+I65</f>
        <v>5248608367</v>
      </c>
      <c r="J66" s="216"/>
      <c r="K66" s="216"/>
      <c r="L66" s="216"/>
      <c r="M66" s="100"/>
      <c r="N66" s="101"/>
      <c r="O66" s="101"/>
    </row>
    <row r="67" spans="2:15" ht="19.350000000000001" customHeight="1">
      <c r="B67" s="217" t="s">
        <v>1805</v>
      </c>
      <c r="C67" s="217"/>
      <c r="D67" s="217"/>
      <c r="E67" s="217"/>
      <c r="F67" s="217"/>
      <c r="G67" s="217"/>
      <c r="H67" s="217"/>
      <c r="I67" s="218">
        <f>+D66+I66</f>
        <v>11248608367</v>
      </c>
      <c r="J67" s="218"/>
      <c r="K67" s="218"/>
      <c r="L67" s="218"/>
      <c r="M67" s="100"/>
      <c r="N67" s="101"/>
      <c r="O67" s="101"/>
    </row>
    <row r="68" spans="2:15" ht="7.35" customHeight="1">
      <c r="B68" s="247"/>
      <c r="C68" s="247"/>
      <c r="D68" s="247"/>
      <c r="E68" s="247"/>
      <c r="F68" s="247"/>
      <c r="G68" s="247"/>
      <c r="H68" s="247"/>
      <c r="I68" s="247"/>
      <c r="J68" s="247"/>
      <c r="K68" s="247"/>
      <c r="L68" s="247"/>
      <c r="M68" s="100"/>
      <c r="N68" s="101"/>
      <c r="O68" s="101"/>
    </row>
    <row r="69" spans="2:15" ht="14.1" customHeight="1">
      <c r="B69" s="244" t="s">
        <v>1967</v>
      </c>
      <c r="C69" s="244"/>
      <c r="D69" s="244"/>
      <c r="E69" s="244"/>
      <c r="F69" s="244"/>
      <c r="G69" s="244"/>
      <c r="H69" s="244"/>
      <c r="I69" s="244"/>
      <c r="J69" s="244"/>
      <c r="K69" s="244"/>
      <c r="L69" s="244"/>
      <c r="M69" s="100"/>
      <c r="N69" s="101"/>
      <c r="O69" s="101"/>
    </row>
    <row r="70" spans="2:15" ht="35.4" customHeight="1">
      <c r="B70" s="102" t="s">
        <v>1618</v>
      </c>
      <c r="C70" s="103" t="s">
        <v>1621</v>
      </c>
      <c r="D70" s="103" t="s">
        <v>1519</v>
      </c>
      <c r="E70" s="103" t="s">
        <v>1524</v>
      </c>
      <c r="F70" s="103" t="s">
        <v>1624</v>
      </c>
      <c r="G70" s="248" t="s">
        <v>1620</v>
      </c>
      <c r="H70" s="248"/>
      <c r="I70" s="248" t="s">
        <v>1625</v>
      </c>
      <c r="J70" s="248"/>
      <c r="K70" s="248" t="s">
        <v>1524</v>
      </c>
      <c r="L70" s="248"/>
      <c r="M70" s="100"/>
      <c r="N70" s="101"/>
      <c r="O70" s="101"/>
    </row>
    <row r="71" spans="2:15" ht="22.5" customHeight="1">
      <c r="B71" s="106"/>
      <c r="C71" s="104"/>
      <c r="D71" s="107"/>
      <c r="E71" s="108"/>
      <c r="F71" s="193" t="s">
        <v>133</v>
      </c>
      <c r="G71" s="250" t="s">
        <v>1992</v>
      </c>
      <c r="H71" s="250"/>
      <c r="I71" s="212">
        <v>1593690705</v>
      </c>
      <c r="J71" s="212"/>
      <c r="K71" s="213">
        <v>2023</v>
      </c>
      <c r="L71" s="213"/>
      <c r="M71" s="100"/>
      <c r="N71" s="101"/>
      <c r="O71" s="101"/>
    </row>
    <row r="72" spans="2:15" ht="10.35" customHeight="1">
      <c r="B72" s="106"/>
      <c r="C72" s="104"/>
      <c r="D72" s="105"/>
      <c r="E72" s="108"/>
      <c r="F72" s="120"/>
      <c r="G72" s="245"/>
      <c r="H72" s="245"/>
      <c r="I72" s="245"/>
      <c r="J72" s="245"/>
      <c r="K72" s="246"/>
      <c r="L72" s="246"/>
      <c r="M72" s="100"/>
      <c r="N72" s="101"/>
      <c r="O72" s="101"/>
    </row>
    <row r="73" spans="2:15" ht="10.35" customHeight="1">
      <c r="B73" s="106"/>
      <c r="C73" s="104"/>
      <c r="D73" s="105"/>
      <c r="E73" s="108"/>
      <c r="F73" s="120"/>
      <c r="G73" s="245"/>
      <c r="H73" s="245"/>
      <c r="I73" s="245"/>
      <c r="J73" s="245"/>
      <c r="K73" s="246"/>
      <c r="L73" s="246"/>
      <c r="M73" s="100"/>
      <c r="N73" s="101"/>
      <c r="O73" s="101"/>
    </row>
    <row r="74" spans="2:15" ht="16.649999999999999" customHeight="1">
      <c r="B74" s="208" t="s">
        <v>1623</v>
      </c>
      <c r="C74" s="208"/>
      <c r="D74" s="219">
        <f>+D71+D72+D73</f>
        <v>0</v>
      </c>
      <c r="E74" s="219"/>
      <c r="F74" s="208" t="s">
        <v>1626</v>
      </c>
      <c r="G74" s="208"/>
      <c r="H74" s="208"/>
      <c r="I74" s="216">
        <f>+I71+I72+I73</f>
        <v>1593690705</v>
      </c>
      <c r="J74" s="216"/>
      <c r="K74" s="216"/>
      <c r="L74" s="216"/>
      <c r="M74" s="100"/>
      <c r="N74" s="101"/>
      <c r="O74" s="101"/>
    </row>
    <row r="75" spans="2:15" ht="16.649999999999999" customHeight="1">
      <c r="B75" s="217" t="s">
        <v>1976</v>
      </c>
      <c r="C75" s="217"/>
      <c r="D75" s="217"/>
      <c r="E75" s="217"/>
      <c r="F75" s="217"/>
      <c r="G75" s="217"/>
      <c r="H75" s="217"/>
      <c r="I75" s="249">
        <f>+D74+I74</f>
        <v>1593690705</v>
      </c>
      <c r="J75" s="249"/>
      <c r="K75" s="249"/>
      <c r="L75" s="249"/>
      <c r="M75" s="100"/>
      <c r="N75" s="101"/>
      <c r="O75" s="101"/>
    </row>
    <row r="76" spans="2:15" ht="6" customHeight="1">
      <c r="B76" s="230"/>
      <c r="C76" s="230"/>
      <c r="D76" s="230"/>
      <c r="E76" s="230"/>
      <c r="F76" s="230"/>
      <c r="G76" s="230"/>
      <c r="H76" s="230"/>
      <c r="I76" s="230"/>
      <c r="J76" s="230"/>
      <c r="K76" s="230"/>
      <c r="L76" s="230"/>
      <c r="M76" s="100"/>
      <c r="N76" s="101"/>
      <c r="O76" s="101"/>
    </row>
    <row r="77" spans="2:15" ht="14.1" customHeight="1">
      <c r="B77" s="244" t="s">
        <v>1856</v>
      </c>
      <c r="C77" s="244"/>
      <c r="D77" s="244"/>
      <c r="E77" s="244"/>
      <c r="F77" s="244"/>
      <c r="G77" s="244"/>
      <c r="H77" s="244"/>
      <c r="I77" s="244"/>
      <c r="J77" s="244"/>
      <c r="K77" s="244"/>
      <c r="L77" s="244"/>
      <c r="M77" s="100"/>
      <c r="N77" s="101"/>
      <c r="O77" s="101"/>
    </row>
    <row r="78" spans="2:15" ht="28.65" customHeight="1">
      <c r="B78" s="102" t="s">
        <v>1857</v>
      </c>
      <c r="C78" s="208" t="s">
        <v>1859</v>
      </c>
      <c r="D78" s="208"/>
      <c r="E78" s="208"/>
      <c r="F78" s="208" t="s">
        <v>1858</v>
      </c>
      <c r="G78" s="208"/>
      <c r="H78" s="208"/>
      <c r="I78" s="208"/>
      <c r="J78" s="208"/>
      <c r="K78" s="208"/>
      <c r="L78" s="208"/>
      <c r="M78" s="100"/>
      <c r="N78" s="101"/>
      <c r="O78" s="101"/>
    </row>
    <row r="79" spans="2:15" ht="15.6" customHeight="1">
      <c r="B79" s="194">
        <f>+I75+I67</f>
        <v>12842299072</v>
      </c>
      <c r="C79" s="233">
        <f>+D66+D74</f>
        <v>6000000000</v>
      </c>
      <c r="D79" s="233"/>
      <c r="E79" s="233"/>
      <c r="F79" s="234">
        <f>+I66+I74</f>
        <v>6842299072</v>
      </c>
      <c r="G79" s="234"/>
      <c r="H79" s="234"/>
      <c r="I79" s="234"/>
      <c r="J79" s="234"/>
      <c r="K79" s="234"/>
      <c r="L79" s="234"/>
      <c r="M79" s="100"/>
      <c r="N79" s="101"/>
      <c r="O79" s="101"/>
    </row>
    <row r="80" spans="2:15" ht="3.6" customHeight="1" thickBot="1">
      <c r="B80" s="113"/>
      <c r="C80" s="113"/>
      <c r="D80" s="113"/>
      <c r="E80" s="113"/>
      <c r="F80" s="113"/>
      <c r="G80" s="113"/>
      <c r="H80" s="113"/>
      <c r="I80" s="113"/>
      <c r="J80" s="113"/>
      <c r="K80" s="113"/>
      <c r="L80" s="113"/>
      <c r="M80" s="100"/>
      <c r="N80" s="101"/>
      <c r="O80" s="101"/>
    </row>
    <row r="81" spans="2:12" ht="15.6" customHeight="1">
      <c r="B81" s="235" t="s">
        <v>1916</v>
      </c>
      <c r="C81" s="236"/>
      <c r="D81" s="236"/>
      <c r="E81" s="236"/>
      <c r="F81" s="236"/>
      <c r="G81" s="236"/>
      <c r="H81" s="236"/>
      <c r="I81" s="236"/>
      <c r="J81" s="236"/>
      <c r="K81" s="236"/>
      <c r="L81" s="237"/>
    </row>
    <row r="82" spans="2:12" ht="24" customHeight="1">
      <c r="B82" s="227" t="s">
        <v>1898</v>
      </c>
      <c r="C82" s="228"/>
      <c r="D82" s="228"/>
      <c r="E82" s="228"/>
      <c r="F82" s="228"/>
      <c r="G82" s="228"/>
      <c r="H82" s="228"/>
      <c r="I82" s="228"/>
      <c r="J82" s="228"/>
      <c r="K82" s="228"/>
      <c r="L82" s="229"/>
    </row>
    <row r="83" spans="2:12" ht="19.649999999999999" customHeight="1">
      <c r="B83" s="280" t="s">
        <v>1910</v>
      </c>
      <c r="C83" s="281"/>
      <c r="D83" s="281"/>
      <c r="E83" s="281"/>
      <c r="F83" s="281"/>
      <c r="G83" s="281"/>
      <c r="H83" s="281"/>
      <c r="I83" s="281"/>
      <c r="J83" s="281"/>
      <c r="K83" s="281"/>
      <c r="L83" s="282"/>
    </row>
    <row r="84" spans="2:12" ht="33.6" customHeight="1">
      <c r="B84" s="206" t="s">
        <v>1630</v>
      </c>
      <c r="C84" s="207"/>
      <c r="D84" s="207"/>
      <c r="E84" s="207"/>
      <c r="F84" s="102" t="s">
        <v>1459</v>
      </c>
      <c r="G84" s="208" t="s">
        <v>11</v>
      </c>
      <c r="H84" s="208"/>
      <c r="I84" s="208"/>
      <c r="J84" s="208"/>
      <c r="K84" s="208"/>
      <c r="L84" s="209"/>
    </row>
    <row r="85" spans="2:12" ht="180" customHeight="1">
      <c r="B85" s="210" t="s">
        <v>1978</v>
      </c>
      <c r="C85" s="211"/>
      <c r="D85" s="211"/>
      <c r="E85" s="211"/>
      <c r="F85" s="98" t="s">
        <v>10</v>
      </c>
      <c r="G85" s="223" t="s">
        <v>1994</v>
      </c>
      <c r="H85" s="224"/>
      <c r="I85" s="224"/>
      <c r="J85" s="224"/>
      <c r="K85" s="224"/>
      <c r="L85" s="225"/>
    </row>
    <row r="86" spans="2:12" ht="88.65" customHeight="1">
      <c r="B86" s="210" t="s">
        <v>1977</v>
      </c>
      <c r="C86" s="211"/>
      <c r="D86" s="211"/>
      <c r="E86" s="211"/>
      <c r="F86" s="98" t="s">
        <v>10</v>
      </c>
      <c r="G86" s="223" t="s">
        <v>1993</v>
      </c>
      <c r="H86" s="223"/>
      <c r="I86" s="223"/>
      <c r="J86" s="223"/>
      <c r="K86" s="223"/>
      <c r="L86" s="412"/>
    </row>
    <row r="87" spans="2:12" ht="2.4" customHeight="1">
      <c r="B87" s="313"/>
      <c r="C87" s="314"/>
      <c r="D87" s="314"/>
      <c r="E87" s="314"/>
      <c r="F87" s="314"/>
      <c r="G87" s="314"/>
      <c r="H87" s="314"/>
      <c r="I87" s="314"/>
      <c r="J87" s="314"/>
      <c r="K87" s="314"/>
      <c r="L87" s="315"/>
    </row>
    <row r="88" spans="2:12" ht="24" customHeight="1">
      <c r="B88" s="377" t="s">
        <v>1911</v>
      </c>
      <c r="C88" s="378"/>
      <c r="D88" s="378"/>
      <c r="E88" s="378"/>
      <c r="F88" s="378"/>
      <c r="G88" s="378"/>
      <c r="H88" s="378"/>
      <c r="I88" s="378"/>
      <c r="J88" s="378"/>
      <c r="K88" s="378"/>
      <c r="L88" s="379"/>
    </row>
    <row r="89" spans="2:12" ht="38.25" customHeight="1">
      <c r="B89" s="206" t="s">
        <v>1630</v>
      </c>
      <c r="C89" s="207"/>
      <c r="D89" s="207"/>
      <c r="E89" s="207"/>
      <c r="F89" s="102" t="s">
        <v>1459</v>
      </c>
      <c r="G89" s="208" t="s">
        <v>11</v>
      </c>
      <c r="H89" s="208"/>
      <c r="I89" s="208"/>
      <c r="J89" s="208"/>
      <c r="K89" s="208"/>
      <c r="L89" s="209"/>
    </row>
    <row r="90" spans="2:12" ht="88.5" customHeight="1">
      <c r="B90" s="380" t="s">
        <v>1912</v>
      </c>
      <c r="C90" s="381"/>
      <c r="D90" s="381"/>
      <c r="E90" s="381"/>
      <c r="F90" s="98" t="s">
        <v>141</v>
      </c>
      <c r="G90" s="382"/>
      <c r="H90" s="382"/>
      <c r="I90" s="382"/>
      <c r="J90" s="382"/>
      <c r="K90" s="382"/>
      <c r="L90" s="383"/>
    </row>
    <row r="91" spans="2:12" ht="69.75" customHeight="1">
      <c r="B91" s="380" t="s">
        <v>1913</v>
      </c>
      <c r="C91" s="381"/>
      <c r="D91" s="381"/>
      <c r="E91" s="381"/>
      <c r="F91" s="98" t="s">
        <v>141</v>
      </c>
      <c r="G91" s="382"/>
      <c r="H91" s="382"/>
      <c r="I91" s="382"/>
      <c r="J91" s="382"/>
      <c r="K91" s="382"/>
      <c r="L91" s="383"/>
    </row>
    <row r="92" spans="2:12" ht="50.25" customHeight="1" thickBot="1">
      <c r="B92" s="421" t="s">
        <v>1914</v>
      </c>
      <c r="C92" s="422"/>
      <c r="D92" s="422"/>
      <c r="E92" s="422"/>
      <c r="F92" s="99" t="s">
        <v>141</v>
      </c>
      <c r="G92" s="423"/>
      <c r="H92" s="423"/>
      <c r="I92" s="423"/>
      <c r="J92" s="423"/>
      <c r="K92" s="423"/>
      <c r="L92" s="424"/>
    </row>
    <row r="93" spans="2:12" ht="3.6" customHeight="1">
      <c r="B93" s="96"/>
      <c r="C93" s="96"/>
      <c r="D93" s="96"/>
      <c r="E93" s="96"/>
      <c r="F93" s="96"/>
      <c r="G93" s="96"/>
      <c r="H93" s="96"/>
      <c r="I93" s="96"/>
      <c r="J93" s="96"/>
      <c r="K93" s="96"/>
      <c r="L93" s="96"/>
    </row>
    <row r="94" spans="2:12" ht="39.6" customHeight="1">
      <c r="B94" s="425" t="s">
        <v>1900</v>
      </c>
      <c r="C94" s="425"/>
      <c r="D94" s="425"/>
      <c r="E94" s="425"/>
      <c r="F94" s="425"/>
      <c r="G94" s="425"/>
      <c r="H94" s="425"/>
      <c r="I94" s="425"/>
      <c r="J94" s="425"/>
      <c r="K94" s="246" t="s">
        <v>1555</v>
      </c>
      <c r="L94" s="246" t="s">
        <v>1555</v>
      </c>
    </row>
    <row r="95" spans="2:12" ht="3.6" customHeight="1" thickBot="1">
      <c r="B95" s="314"/>
      <c r="C95" s="314"/>
      <c r="D95" s="314"/>
      <c r="E95" s="314"/>
      <c r="F95" s="314"/>
      <c r="G95" s="314"/>
      <c r="H95" s="314"/>
      <c r="I95" s="314"/>
      <c r="J95" s="314"/>
      <c r="K95" s="314"/>
      <c r="L95" s="314"/>
    </row>
    <row r="96" spans="2:12" ht="14.4" customHeight="1">
      <c r="B96" s="235" t="s">
        <v>1918</v>
      </c>
      <c r="C96" s="236"/>
      <c r="D96" s="236"/>
      <c r="E96" s="236"/>
      <c r="F96" s="236"/>
      <c r="G96" s="236"/>
      <c r="H96" s="236"/>
      <c r="I96" s="236"/>
      <c r="J96" s="236"/>
      <c r="K96" s="236"/>
      <c r="L96" s="237"/>
    </row>
    <row r="97" spans="2:12" ht="39" customHeight="1">
      <c r="B97" s="406" t="s">
        <v>1929</v>
      </c>
      <c r="C97" s="407"/>
      <c r="D97" s="407"/>
      <c r="E97" s="407"/>
      <c r="F97" s="407"/>
      <c r="G97" s="407"/>
      <c r="H97" s="407"/>
      <c r="I97" s="407"/>
      <c r="J97" s="407"/>
      <c r="K97" s="407"/>
      <c r="L97" s="408"/>
    </row>
    <row r="98" spans="2:12" ht="18" customHeight="1">
      <c r="B98" s="403" t="s">
        <v>1861</v>
      </c>
      <c r="C98" s="404"/>
      <c r="D98" s="404"/>
      <c r="E98" s="404"/>
      <c r="F98" s="404"/>
      <c r="G98" s="404"/>
      <c r="H98" s="404"/>
      <c r="I98" s="404"/>
      <c r="J98" s="404"/>
      <c r="K98" s="404"/>
      <c r="L98" s="405"/>
    </row>
    <row r="99" spans="2:12" ht="14.4" customHeight="1">
      <c r="B99" s="400" t="s">
        <v>1860</v>
      </c>
      <c r="C99" s="401"/>
      <c r="D99" s="401"/>
      <c r="E99" s="401"/>
      <c r="F99" s="401"/>
      <c r="G99" s="401"/>
      <c r="H99" s="401"/>
      <c r="I99" s="401"/>
      <c r="J99" s="401"/>
      <c r="K99" s="401"/>
      <c r="L99" s="402"/>
    </row>
    <row r="100" spans="2:12" ht="198.75" customHeight="1">
      <c r="B100" s="413" t="s">
        <v>1995</v>
      </c>
      <c r="C100" s="414"/>
      <c r="D100" s="414"/>
      <c r="E100" s="414"/>
      <c r="F100" s="414"/>
      <c r="G100" s="414"/>
      <c r="H100" s="414"/>
      <c r="I100" s="414"/>
      <c r="J100" s="414"/>
      <c r="K100" s="414"/>
      <c r="L100" s="415"/>
    </row>
    <row r="101" spans="2:12" ht="19.5" customHeight="1">
      <c r="B101" s="400" t="s">
        <v>1903</v>
      </c>
      <c r="C101" s="401"/>
      <c r="D101" s="401"/>
      <c r="E101" s="401"/>
      <c r="F101" s="401"/>
      <c r="G101" s="401"/>
      <c r="H101" s="401"/>
      <c r="I101" s="401"/>
      <c r="J101" s="401"/>
      <c r="K101" s="401"/>
      <c r="L101" s="402"/>
    </row>
    <row r="102" spans="2:12" ht="409.6" customHeight="1">
      <c r="B102" s="416" t="s">
        <v>1996</v>
      </c>
      <c r="C102" s="417"/>
      <c r="D102" s="417"/>
      <c r="E102" s="417"/>
      <c r="F102" s="417"/>
      <c r="G102" s="417"/>
      <c r="H102" s="417"/>
      <c r="I102" s="417"/>
      <c r="J102" s="417"/>
      <c r="K102" s="417"/>
      <c r="L102" s="418"/>
    </row>
    <row r="103" spans="2:12" ht="14.4" customHeight="1">
      <c r="B103" s="400" t="s">
        <v>1904</v>
      </c>
      <c r="C103" s="401"/>
      <c r="D103" s="401"/>
      <c r="E103" s="401"/>
      <c r="F103" s="401"/>
      <c r="G103" s="401"/>
      <c r="H103" s="401"/>
      <c r="I103" s="401"/>
      <c r="J103" s="401"/>
      <c r="K103" s="401"/>
      <c r="L103" s="402"/>
    </row>
    <row r="104" spans="2:12" ht="30" customHeight="1">
      <c r="B104" s="210" t="s">
        <v>1997</v>
      </c>
      <c r="C104" s="419"/>
      <c r="D104" s="419"/>
      <c r="E104" s="419"/>
      <c r="F104" s="419"/>
      <c r="G104" s="419"/>
      <c r="H104" s="419"/>
      <c r="I104" s="419"/>
      <c r="J104" s="419"/>
      <c r="K104" s="419"/>
      <c r="L104" s="420"/>
    </row>
    <row r="105" spans="2:12" ht="14.4" customHeight="1">
      <c r="B105" s="400" t="s">
        <v>1905</v>
      </c>
      <c r="C105" s="401"/>
      <c r="D105" s="401"/>
      <c r="E105" s="401"/>
      <c r="F105" s="401"/>
      <c r="G105" s="401"/>
      <c r="H105" s="401"/>
      <c r="I105" s="401"/>
      <c r="J105" s="401"/>
      <c r="K105" s="401"/>
      <c r="L105" s="402"/>
    </row>
    <row r="106" spans="2:12" ht="30.6" customHeight="1">
      <c r="B106" s="397" t="s">
        <v>1998</v>
      </c>
      <c r="C106" s="398"/>
      <c r="D106" s="398"/>
      <c r="E106" s="398"/>
      <c r="F106" s="398"/>
      <c r="G106" s="398"/>
      <c r="H106" s="398"/>
      <c r="I106" s="398"/>
      <c r="J106" s="398"/>
      <c r="K106" s="398"/>
      <c r="L106" s="399"/>
    </row>
    <row r="107" spans="2:12" ht="14.4" customHeight="1">
      <c r="B107" s="400" t="s">
        <v>1906</v>
      </c>
      <c r="C107" s="401"/>
      <c r="D107" s="401"/>
      <c r="E107" s="401"/>
      <c r="F107" s="401"/>
      <c r="G107" s="401"/>
      <c r="H107" s="401"/>
      <c r="I107" s="401"/>
      <c r="J107" s="401"/>
      <c r="K107" s="401"/>
      <c r="L107" s="402"/>
    </row>
    <row r="108" spans="2:12" ht="409.6" customHeight="1">
      <c r="B108" s="409" t="s">
        <v>1999</v>
      </c>
      <c r="C108" s="410"/>
      <c r="D108" s="410"/>
      <c r="E108" s="410"/>
      <c r="F108" s="410"/>
      <c r="G108" s="410"/>
      <c r="H108" s="410"/>
      <c r="I108" s="410"/>
      <c r="J108" s="410"/>
      <c r="K108" s="410"/>
      <c r="L108" s="411"/>
    </row>
    <row r="109" spans="2:12" ht="14.4" customHeight="1">
      <c r="B109" s="368" t="s">
        <v>1919</v>
      </c>
      <c r="C109" s="369"/>
      <c r="D109" s="369"/>
      <c r="E109" s="370"/>
      <c r="F109" s="371" t="s">
        <v>282</v>
      </c>
      <c r="G109" s="372"/>
      <c r="H109" s="372"/>
      <c r="I109" s="372"/>
      <c r="J109" s="372"/>
      <c r="K109" s="372"/>
      <c r="L109" s="373"/>
    </row>
    <row r="110" spans="2:12" ht="121.65" customHeight="1">
      <c r="B110" s="374" t="s">
        <v>1921</v>
      </c>
      <c r="C110" s="375"/>
      <c r="D110" s="375"/>
      <c r="E110" s="375"/>
      <c r="F110" s="375"/>
      <c r="G110" s="375"/>
      <c r="H110" s="375"/>
      <c r="I110" s="375"/>
      <c r="J110" s="375"/>
      <c r="K110" s="375"/>
      <c r="L110" s="376"/>
    </row>
    <row r="111" spans="2:12" ht="94.35" customHeight="1" thickBot="1">
      <c r="B111" s="394" t="s">
        <v>1925</v>
      </c>
      <c r="C111" s="395"/>
      <c r="D111" s="395"/>
      <c r="E111" s="395"/>
      <c r="F111" s="395"/>
      <c r="G111" s="395"/>
      <c r="H111" s="395"/>
      <c r="I111" s="395"/>
      <c r="J111" s="395"/>
      <c r="K111" s="395"/>
      <c r="L111" s="396"/>
    </row>
    <row r="112" spans="2:12" ht="5.4" customHeight="1" thickBot="1">
      <c r="B112" s="226"/>
      <c r="C112" s="226"/>
      <c r="D112" s="226"/>
      <c r="E112" s="226"/>
      <c r="F112" s="226"/>
      <c r="G112" s="226"/>
      <c r="H112" s="226"/>
      <c r="I112" s="226"/>
      <c r="J112" s="226"/>
      <c r="K112" s="226"/>
      <c r="L112" s="226"/>
    </row>
    <row r="113" spans="2:12" ht="109.5" customHeight="1" thickBot="1">
      <c r="B113" s="220" t="s">
        <v>1930</v>
      </c>
      <c r="C113" s="221"/>
      <c r="D113" s="221"/>
      <c r="E113" s="221"/>
      <c r="F113" s="221"/>
      <c r="G113" s="221"/>
      <c r="H113" s="221"/>
      <c r="I113" s="221"/>
      <c r="J113" s="221"/>
      <c r="K113" s="221"/>
      <c r="L113" s="222"/>
    </row>
    <row r="114" spans="2:12" ht="5.0999999999999996" customHeight="1" thickBot="1">
      <c r="B114" s="121"/>
      <c r="C114" s="121"/>
      <c r="D114" s="121"/>
      <c r="E114" s="121"/>
      <c r="F114" s="121"/>
      <c r="G114" s="121"/>
      <c r="H114" s="121"/>
      <c r="I114" s="121"/>
      <c r="J114" s="121"/>
      <c r="K114" s="121"/>
      <c r="L114" s="121"/>
    </row>
    <row r="115" spans="2:12" ht="21" customHeight="1">
      <c r="B115" s="259" t="s">
        <v>1920</v>
      </c>
      <c r="C115" s="260"/>
      <c r="D115" s="260"/>
      <c r="E115" s="260"/>
      <c r="F115" s="260"/>
      <c r="G115" s="260"/>
      <c r="H115" s="260" t="s">
        <v>1809</v>
      </c>
      <c r="I115" s="260"/>
      <c r="J115" s="260"/>
      <c r="K115" s="260"/>
      <c r="L115" s="261"/>
    </row>
    <row r="116" spans="2:12" ht="61.65" customHeight="1">
      <c r="B116" s="262" t="s">
        <v>1940</v>
      </c>
      <c r="C116" s="263" t="s">
        <v>2000</v>
      </c>
      <c r="D116" s="263"/>
      <c r="E116" s="264"/>
      <c r="F116" s="264"/>
      <c r="G116" s="264"/>
      <c r="H116" s="265" t="s">
        <v>2001</v>
      </c>
      <c r="I116" s="266"/>
      <c r="J116" s="266"/>
      <c r="K116" s="266"/>
      <c r="L116" s="267"/>
    </row>
    <row r="117" spans="2:12" ht="11.4" customHeight="1">
      <c r="B117" s="262"/>
      <c r="C117" s="271" t="s">
        <v>1807</v>
      </c>
      <c r="D117" s="272"/>
      <c r="E117" s="271" t="s">
        <v>1808</v>
      </c>
      <c r="F117" s="273"/>
      <c r="G117" s="272"/>
      <c r="H117" s="268"/>
      <c r="I117" s="269"/>
      <c r="J117" s="269"/>
      <c r="K117" s="269"/>
      <c r="L117" s="270"/>
    </row>
    <row r="118" spans="2:12" ht="67.349999999999994" customHeight="1">
      <c r="B118" s="262" t="s">
        <v>1931</v>
      </c>
      <c r="C118" s="251" t="s">
        <v>2002</v>
      </c>
      <c r="D118" s="252"/>
      <c r="E118" s="253"/>
      <c r="F118" s="254"/>
      <c r="G118" s="255"/>
      <c r="H118" s="274" t="s">
        <v>2003</v>
      </c>
      <c r="I118" s="275"/>
      <c r="J118" s="275"/>
      <c r="K118" s="275"/>
      <c r="L118" s="276"/>
    </row>
    <row r="119" spans="2:12" ht="10.35" customHeight="1" thickBot="1">
      <c r="B119" s="262"/>
      <c r="C119" s="256" t="s">
        <v>1807</v>
      </c>
      <c r="D119" s="257"/>
      <c r="E119" s="256" t="s">
        <v>1808</v>
      </c>
      <c r="F119" s="258"/>
      <c r="G119" s="257"/>
      <c r="H119" s="277"/>
      <c r="I119" s="278"/>
      <c r="J119" s="278"/>
      <c r="K119" s="278"/>
      <c r="L119" s="279"/>
    </row>
    <row r="120" spans="2:12" ht="10.35" customHeight="1">
      <c r="B120" s="200" t="s">
        <v>1922</v>
      </c>
      <c r="C120" s="201"/>
      <c r="D120" s="201"/>
      <c r="E120" s="201"/>
      <c r="F120" s="201"/>
      <c r="G120" s="201"/>
      <c r="H120" s="201"/>
      <c r="I120" s="201"/>
      <c r="J120" s="201"/>
      <c r="K120" s="201"/>
      <c r="L120" s="202"/>
    </row>
    <row r="121" spans="2:12" ht="42" customHeight="1" thickBot="1">
      <c r="B121" s="203"/>
      <c r="C121" s="204"/>
      <c r="D121" s="204"/>
      <c r="E121" s="204"/>
      <c r="F121" s="204"/>
      <c r="G121" s="204"/>
      <c r="H121" s="204"/>
      <c r="I121" s="204"/>
      <c r="J121" s="204"/>
      <c r="K121" s="204"/>
      <c r="L121" s="205"/>
    </row>
    <row r="122" spans="2:12" ht="12.9" customHeight="1"/>
    <row r="123" spans="2:12" ht="12.9" customHeight="1"/>
    <row r="125" spans="2:12" ht="12.9" customHeight="1">
      <c r="K125" s="172" t="s">
        <v>1969</v>
      </c>
    </row>
    <row r="126" spans="2:12">
      <c r="K126" s="172" t="s">
        <v>1970</v>
      </c>
    </row>
    <row r="127" spans="2:12" ht="12.9" customHeight="1">
      <c r="K127" s="172" t="s">
        <v>1971</v>
      </c>
    </row>
    <row r="128" spans="2:12" ht="12.9" customHeight="1">
      <c r="K128" s="173" t="s">
        <v>1972</v>
      </c>
    </row>
    <row r="129" spans="13:15" ht="12.9" customHeight="1"/>
    <row r="130" spans="13:15" ht="12.9" customHeight="1"/>
    <row r="132" spans="13:15" ht="12.9" customHeight="1"/>
    <row r="134" spans="13:15" s="97" customFormat="1" ht="12.9" customHeight="1">
      <c r="M134" s="95"/>
      <c r="N134" s="95"/>
      <c r="O134" s="95"/>
    </row>
    <row r="135" spans="13:15" s="97" customFormat="1" ht="12.9" customHeight="1">
      <c r="M135" s="95"/>
      <c r="N135" s="95"/>
      <c r="O135" s="95"/>
    </row>
    <row r="137" spans="13:15" s="97" customFormat="1" ht="12.9" customHeight="1">
      <c r="M137" s="95"/>
      <c r="N137" s="95"/>
      <c r="O137" s="95"/>
    </row>
    <row r="140" spans="13:15" s="97" customFormat="1" ht="12.9" customHeight="1">
      <c r="M140" s="95"/>
      <c r="N140" s="95"/>
      <c r="O140" s="95"/>
    </row>
    <row r="141" spans="13:15" s="97" customFormat="1" ht="12.9" customHeight="1">
      <c r="M141" s="95"/>
      <c r="N141" s="95"/>
      <c r="O141" s="95"/>
    </row>
    <row r="142" spans="13:15" s="97" customFormat="1" ht="12.9" customHeight="1">
      <c r="M142" s="95"/>
      <c r="N142" s="95"/>
      <c r="O142" s="95"/>
    </row>
    <row r="144" spans="13:15" s="97" customFormat="1" ht="12.9" customHeight="1">
      <c r="M144" s="95"/>
      <c r="N144" s="95"/>
      <c r="O144" s="95"/>
    </row>
    <row r="145" spans="13:15" s="97" customFormat="1" ht="12.9" customHeight="1">
      <c r="M145" s="95"/>
      <c r="N145" s="95"/>
      <c r="O145" s="95"/>
    </row>
    <row r="147" spans="13:15" s="97" customFormat="1" ht="12.9" customHeight="1">
      <c r="M147" s="95"/>
      <c r="N147" s="95"/>
      <c r="O147" s="95"/>
    </row>
    <row r="149" spans="13:15" s="97" customFormat="1" ht="12.9" customHeight="1">
      <c r="M149" s="95"/>
      <c r="N149" s="95"/>
      <c r="O149" s="95"/>
    </row>
    <row r="150" spans="13:15" s="97" customFormat="1" ht="12.9" customHeight="1">
      <c r="M150" s="95"/>
      <c r="N150" s="95"/>
      <c r="O150" s="95"/>
    </row>
    <row r="152" spans="13:15" s="97" customFormat="1" ht="12.9" customHeight="1">
      <c r="M152" s="95"/>
      <c r="N152" s="95"/>
      <c r="O152" s="95"/>
    </row>
    <row r="155" spans="13:15" s="97" customFormat="1" ht="12.9" customHeight="1">
      <c r="M155" s="95"/>
      <c r="N155" s="95"/>
      <c r="O155" s="95"/>
    </row>
    <row r="156" spans="13:15" s="97" customFormat="1" ht="12.9" customHeight="1">
      <c r="M156" s="95"/>
      <c r="N156" s="95"/>
      <c r="O156" s="95"/>
    </row>
    <row r="158" spans="13:15" s="97" customFormat="1" ht="12.9" customHeight="1">
      <c r="M158" s="95"/>
      <c r="N158" s="95"/>
      <c r="O158" s="95"/>
    </row>
    <row r="161" spans="13:15" s="97" customFormat="1" ht="12.9" customHeight="1">
      <c r="M161" s="95"/>
      <c r="N161" s="95"/>
      <c r="O161" s="95"/>
    </row>
    <row r="162" spans="13:15" s="97" customFormat="1" ht="12.9" customHeight="1">
      <c r="M162" s="95"/>
      <c r="N162" s="95"/>
      <c r="O162" s="95"/>
    </row>
    <row r="164" spans="13:15" s="97" customFormat="1" ht="12.9" customHeight="1">
      <c r="M164" s="95"/>
      <c r="N164" s="95"/>
      <c r="O164" s="95"/>
    </row>
    <row r="166" spans="13:15" s="97" customFormat="1" ht="12.9" customHeight="1">
      <c r="M166" s="95"/>
      <c r="N166" s="95"/>
      <c r="O166" s="95"/>
    </row>
    <row r="168" spans="13:15" s="97" customFormat="1" ht="12.9" customHeight="1">
      <c r="M168" s="95"/>
      <c r="N168" s="95"/>
      <c r="O168" s="95"/>
    </row>
    <row r="169" spans="13:15" s="97" customFormat="1" ht="12.9" customHeight="1">
      <c r="M169" s="95"/>
      <c r="N169" s="95"/>
      <c r="O169" s="95"/>
    </row>
    <row r="170" spans="13:15" s="97" customFormat="1" ht="12.9" customHeight="1">
      <c r="M170" s="95"/>
      <c r="N170" s="95"/>
      <c r="O170" s="95"/>
    </row>
    <row r="172" spans="13:15" s="97" customFormat="1" ht="12.9" customHeight="1">
      <c r="M172" s="95"/>
      <c r="N172" s="95"/>
      <c r="O172" s="95"/>
    </row>
    <row r="174" spans="13:15" s="97" customFormat="1" ht="12.9" customHeight="1">
      <c r="M174" s="95"/>
      <c r="N174" s="95"/>
      <c r="O174" s="95"/>
    </row>
    <row r="175" spans="13:15" s="97" customFormat="1" ht="12.9" customHeight="1">
      <c r="M175" s="95"/>
      <c r="N175" s="95"/>
      <c r="O175" s="95"/>
    </row>
    <row r="176" spans="13:15" s="97" customFormat="1" ht="12.9" customHeight="1">
      <c r="M176" s="95"/>
      <c r="N176" s="95"/>
      <c r="O176" s="95"/>
    </row>
    <row r="178" spans="13:15" s="97" customFormat="1" ht="12.9" customHeight="1">
      <c r="M178" s="95"/>
      <c r="N178" s="95"/>
      <c r="O178" s="95"/>
    </row>
    <row r="180" spans="13:15" s="97" customFormat="1" ht="12.9" customHeight="1">
      <c r="M180" s="95"/>
      <c r="N180" s="95"/>
      <c r="O180" s="95"/>
    </row>
    <row r="182" spans="13:15" s="97" customFormat="1" ht="12.9" customHeight="1">
      <c r="M182" s="95"/>
      <c r="N182" s="95"/>
      <c r="O182" s="95"/>
    </row>
    <row r="184" spans="13:15" s="97" customFormat="1" ht="12.9" customHeight="1">
      <c r="M184" s="95"/>
      <c r="N184" s="95"/>
      <c r="O184" s="95"/>
    </row>
    <row r="185" spans="13:15" s="97" customFormat="1" ht="12.9" customHeight="1">
      <c r="M185" s="95"/>
      <c r="N185" s="95"/>
      <c r="O185" s="95"/>
    </row>
    <row r="186" spans="13:15" s="97" customFormat="1" ht="12.9" customHeight="1">
      <c r="M186" s="95"/>
      <c r="N186" s="95"/>
      <c r="O186" s="95"/>
    </row>
    <row r="187" spans="13:15" s="97" customFormat="1" ht="12.9" customHeight="1">
      <c r="M187" s="95"/>
      <c r="N187" s="95"/>
      <c r="O187" s="95"/>
    </row>
    <row r="188" spans="13:15" s="97" customFormat="1" ht="12.9" customHeight="1">
      <c r="M188" s="95"/>
      <c r="N188" s="95"/>
      <c r="O188" s="95"/>
    </row>
    <row r="189" spans="13:15" s="97" customFormat="1" ht="12.9" customHeight="1">
      <c r="M189" s="95"/>
      <c r="N189" s="95"/>
      <c r="O189" s="95"/>
    </row>
    <row r="190" spans="13:15" s="97" customFormat="1" ht="12.9" customHeight="1">
      <c r="M190" s="95"/>
      <c r="N190" s="95"/>
      <c r="O190" s="95"/>
    </row>
    <row r="191" spans="13:15" s="97" customFormat="1" ht="12.9" customHeight="1">
      <c r="M191" s="95"/>
      <c r="N191" s="95"/>
      <c r="O191" s="95"/>
    </row>
    <row r="192" spans="13:15" s="97" customFormat="1" ht="12.9" customHeight="1">
      <c r="M192" s="95"/>
      <c r="N192" s="95"/>
      <c r="O192" s="95"/>
    </row>
    <row r="193" spans="13:15" s="97" customFormat="1" ht="12.9" customHeight="1">
      <c r="M193" s="95"/>
      <c r="N193" s="95"/>
      <c r="O193" s="95"/>
    </row>
    <row r="195" spans="13:15" s="97" customFormat="1" ht="12.9" customHeight="1">
      <c r="M195" s="95"/>
      <c r="N195" s="95"/>
      <c r="O195" s="95"/>
    </row>
  </sheetData>
  <mergeCells count="202">
    <mergeCell ref="K94:L94"/>
    <mergeCell ref="B95:L95"/>
    <mergeCell ref="B46:L46"/>
    <mergeCell ref="B51:L51"/>
    <mergeCell ref="B52:L52"/>
    <mergeCell ref="B53:E53"/>
    <mergeCell ref="B111:L111"/>
    <mergeCell ref="B106:L106"/>
    <mergeCell ref="B107:L107"/>
    <mergeCell ref="B96:L96"/>
    <mergeCell ref="B98:L98"/>
    <mergeCell ref="B97:L97"/>
    <mergeCell ref="B99:L99"/>
    <mergeCell ref="B108:L108"/>
    <mergeCell ref="B86:E86"/>
    <mergeCell ref="G86:L86"/>
    <mergeCell ref="B100:L100"/>
    <mergeCell ref="B101:L101"/>
    <mergeCell ref="B102:L102"/>
    <mergeCell ref="B103:L103"/>
    <mergeCell ref="B104:L104"/>
    <mergeCell ref="B105:L105"/>
    <mergeCell ref="B92:E92"/>
    <mergeCell ref="G92:L92"/>
    <mergeCell ref="B87:L87"/>
    <mergeCell ref="B94:J94"/>
    <mergeCell ref="B88:L88"/>
    <mergeCell ref="B89:E89"/>
    <mergeCell ref="G89:L89"/>
    <mergeCell ref="B90:E90"/>
    <mergeCell ref="G90:L90"/>
    <mergeCell ref="B91:E91"/>
    <mergeCell ref="G91:L91"/>
    <mergeCell ref="B54:E54"/>
    <mergeCell ref="G54:L54"/>
    <mergeCell ref="B57:L57"/>
    <mergeCell ref="B58:L58"/>
    <mergeCell ref="B1:J2"/>
    <mergeCell ref="K1:L1"/>
    <mergeCell ref="K2:L2"/>
    <mergeCell ref="B3:L3"/>
    <mergeCell ref="B4:L4"/>
    <mergeCell ref="B5:L5"/>
    <mergeCell ref="B11:B12"/>
    <mergeCell ref="H11:I12"/>
    <mergeCell ref="J11:L12"/>
    <mergeCell ref="C11:G12"/>
    <mergeCell ref="B6:L6"/>
    <mergeCell ref="B8:L8"/>
    <mergeCell ref="B9:L9"/>
    <mergeCell ref="C10:G10"/>
    <mergeCell ref="H10:I10"/>
    <mergeCell ref="J10:L10"/>
    <mergeCell ref="B44:L44"/>
    <mergeCell ref="B34:C34"/>
    <mergeCell ref="D34:E34"/>
    <mergeCell ref="G34:L34"/>
    <mergeCell ref="B43:L43"/>
    <mergeCell ref="G28:L28"/>
    <mergeCell ref="D29:E29"/>
    <mergeCell ref="G29:L29"/>
    <mergeCell ref="G38:L38"/>
    <mergeCell ref="B42:C42"/>
    <mergeCell ref="B40:C40"/>
    <mergeCell ref="D40:E40"/>
    <mergeCell ref="G40:L40"/>
    <mergeCell ref="B31:C32"/>
    <mergeCell ref="D31:E31"/>
    <mergeCell ref="G31:L31"/>
    <mergeCell ref="D32:E32"/>
    <mergeCell ref="G32:L32"/>
    <mergeCell ref="B36:C38"/>
    <mergeCell ref="D37:E37"/>
    <mergeCell ref="D38:E38"/>
    <mergeCell ref="G37:L37"/>
    <mergeCell ref="F15:G15"/>
    <mergeCell ref="B17:C17"/>
    <mergeCell ref="B27:C29"/>
    <mergeCell ref="D27:E27"/>
    <mergeCell ref="G27:L27"/>
    <mergeCell ref="D28:E28"/>
    <mergeCell ref="D42:E42"/>
    <mergeCell ref="G42:L42"/>
    <mergeCell ref="D36:E36"/>
    <mergeCell ref="G36:L36"/>
    <mergeCell ref="G64:H64"/>
    <mergeCell ref="I64:J64"/>
    <mergeCell ref="H13:I13"/>
    <mergeCell ref="J13:L13"/>
    <mergeCell ref="D14:E14"/>
    <mergeCell ref="H14:I14"/>
    <mergeCell ref="J14:L14"/>
    <mergeCell ref="G26:L26"/>
    <mergeCell ref="B24:L24"/>
    <mergeCell ref="B25:L25"/>
    <mergeCell ref="J15:L15"/>
    <mergeCell ref="H15:I15"/>
    <mergeCell ref="B13:B14"/>
    <mergeCell ref="C13:C14"/>
    <mergeCell ref="D13:E13"/>
    <mergeCell ref="B21:B22"/>
    <mergeCell ref="C21:C22"/>
    <mergeCell ref="D21:G21"/>
    <mergeCell ref="H21:L21"/>
    <mergeCell ref="D22:G22"/>
    <mergeCell ref="H22:L22"/>
    <mergeCell ref="B26:C26"/>
    <mergeCell ref="D26:E26"/>
    <mergeCell ref="D15:E15"/>
    <mergeCell ref="G62:H62"/>
    <mergeCell ref="I62:J62"/>
    <mergeCell ref="K62:L62"/>
    <mergeCell ref="G63:H63"/>
    <mergeCell ref="I63:J63"/>
    <mergeCell ref="K63:L63"/>
    <mergeCell ref="B59:L59"/>
    <mergeCell ref="C60:E60"/>
    <mergeCell ref="F60:L60"/>
    <mergeCell ref="C61:E61"/>
    <mergeCell ref="F61:L61"/>
    <mergeCell ref="G53:L53"/>
    <mergeCell ref="B56:E56"/>
    <mergeCell ref="G56:L56"/>
    <mergeCell ref="F49:G49"/>
    <mergeCell ref="H49:L49"/>
    <mergeCell ref="B55:E55"/>
    <mergeCell ref="G55:L55"/>
    <mergeCell ref="C47:L47"/>
    <mergeCell ref="B48:L48"/>
    <mergeCell ref="B49:E49"/>
    <mergeCell ref="B69:L69"/>
    <mergeCell ref="G70:H70"/>
    <mergeCell ref="I70:J70"/>
    <mergeCell ref="I75:L75"/>
    <mergeCell ref="G71:H71"/>
    <mergeCell ref="C118:D118"/>
    <mergeCell ref="E118:G118"/>
    <mergeCell ref="C119:D119"/>
    <mergeCell ref="E119:G119"/>
    <mergeCell ref="B115:G115"/>
    <mergeCell ref="H115:L115"/>
    <mergeCell ref="B116:B117"/>
    <mergeCell ref="C116:D116"/>
    <mergeCell ref="E116:G116"/>
    <mergeCell ref="H116:L117"/>
    <mergeCell ref="C117:D117"/>
    <mergeCell ref="E117:G117"/>
    <mergeCell ref="H118:L119"/>
    <mergeCell ref="B118:B119"/>
    <mergeCell ref="B83:L83"/>
    <mergeCell ref="K70:L70"/>
    <mergeCell ref="B109:E109"/>
    <mergeCell ref="F109:L109"/>
    <mergeCell ref="B110:L110"/>
    <mergeCell ref="F17:I17"/>
    <mergeCell ref="D17:E17"/>
    <mergeCell ref="C79:E79"/>
    <mergeCell ref="F79:L79"/>
    <mergeCell ref="B81:L81"/>
    <mergeCell ref="B18:C18"/>
    <mergeCell ref="D18:E18"/>
    <mergeCell ref="F18:I18"/>
    <mergeCell ref="J18:L18"/>
    <mergeCell ref="J17:L17"/>
    <mergeCell ref="B77:L77"/>
    <mergeCell ref="C78:E78"/>
    <mergeCell ref="F78:L78"/>
    <mergeCell ref="G72:H72"/>
    <mergeCell ref="I72:J72"/>
    <mergeCell ref="K72:L72"/>
    <mergeCell ref="G73:H73"/>
    <mergeCell ref="I73:J73"/>
    <mergeCell ref="K73:L73"/>
    <mergeCell ref="K64:L64"/>
    <mergeCell ref="G65:H65"/>
    <mergeCell ref="I65:J65"/>
    <mergeCell ref="K65:L65"/>
    <mergeCell ref="B68:L68"/>
    <mergeCell ref="F13:G14"/>
    <mergeCell ref="C15:C16"/>
    <mergeCell ref="B120:L121"/>
    <mergeCell ref="B84:E84"/>
    <mergeCell ref="G84:L84"/>
    <mergeCell ref="B85:E85"/>
    <mergeCell ref="I71:J71"/>
    <mergeCell ref="K71:L71"/>
    <mergeCell ref="B66:C66"/>
    <mergeCell ref="D66:E66"/>
    <mergeCell ref="F66:H66"/>
    <mergeCell ref="I66:L66"/>
    <mergeCell ref="B67:H67"/>
    <mergeCell ref="I67:L67"/>
    <mergeCell ref="B74:C74"/>
    <mergeCell ref="D74:E74"/>
    <mergeCell ref="F74:H74"/>
    <mergeCell ref="B113:L113"/>
    <mergeCell ref="G85:L85"/>
    <mergeCell ref="B112:L112"/>
    <mergeCell ref="B82:L82"/>
    <mergeCell ref="B76:L76"/>
    <mergeCell ref="I74:L74"/>
    <mergeCell ref="B75:H75"/>
  </mergeCells>
  <conditionalFormatting sqref="F35 F41 F85:F86">
    <cfRule type="containsText" dxfId="190" priority="164" operator="containsText" text="No cumple">
      <formula>NOT(ISERROR(SEARCH("No cumple",F35)))</formula>
    </cfRule>
    <cfRule type="containsText" dxfId="189" priority="165" operator="containsText" text="No Aplica">
      <formula>NOT(ISERROR(SEARCH("No Aplica",F35)))</formula>
    </cfRule>
    <cfRule type="containsText" dxfId="188" priority="166" operator="containsText" text="Cumple">
      <formula>NOT(ISERROR(SEARCH("Cumple",F35)))</formula>
    </cfRule>
    <cfRule type="containsText" dxfId="187" priority="167" operator="containsText" text="No Cumple">
      <formula>NOT(ISERROR(SEARCH("No Cumple",F35)))</formula>
    </cfRule>
  </conditionalFormatting>
  <conditionalFormatting sqref="F30">
    <cfRule type="containsText" dxfId="186" priority="146" operator="containsText" text="No cumple">
      <formula>NOT(ISERROR(SEARCH("No cumple",F30)))</formula>
    </cfRule>
    <cfRule type="containsText" dxfId="185" priority="147" operator="containsText" text="No Aplica">
      <formula>NOT(ISERROR(SEARCH("No Aplica",F30)))</formula>
    </cfRule>
    <cfRule type="containsText" dxfId="184" priority="148" operator="containsText" text="Cumple">
      <formula>NOT(ISERROR(SEARCH("Cumple",F30)))</formula>
    </cfRule>
    <cfRule type="containsText" dxfId="183" priority="149" operator="containsText" text="No Cumple">
      <formula>NOT(ISERROR(SEARCH("No Cumple",F30)))</formula>
    </cfRule>
  </conditionalFormatting>
  <conditionalFormatting sqref="F44">
    <cfRule type="containsText" dxfId="182" priority="142" operator="containsText" text="No cumple">
      <formula>NOT(ISERROR(SEARCH("No cumple",F44)))</formula>
    </cfRule>
    <cfRule type="containsText" dxfId="181" priority="143" operator="containsText" text="No Aplica">
      <formula>NOT(ISERROR(SEARCH("No Aplica",F44)))</formula>
    </cfRule>
    <cfRule type="containsText" dxfId="180" priority="144" operator="containsText" text="Cumple">
      <formula>NOT(ISERROR(SEARCH("Cumple",F44)))</formula>
    </cfRule>
    <cfRule type="containsText" dxfId="179" priority="145" operator="containsText" text="No Cumple">
      <formula>NOT(ISERROR(SEARCH("No Cumple",F44)))</formula>
    </cfRule>
  </conditionalFormatting>
  <conditionalFormatting sqref="J14">
    <cfRule type="expression" priority="138">
      <formula>"lista desplegable"</formula>
    </cfRule>
  </conditionalFormatting>
  <conditionalFormatting sqref="F57">
    <cfRule type="containsText" dxfId="178" priority="129" operator="containsText" text="No aplica">
      <formula>NOT(ISERROR(SEARCH("No aplica",F57)))</formula>
    </cfRule>
    <cfRule type="containsText" dxfId="177" priority="130" operator="containsText" text="No">
      <formula>NOT(ISERROR(SEARCH("No",F57)))</formula>
    </cfRule>
    <cfRule type="containsText" dxfId="176" priority="131" operator="containsText" text="Si">
      <formula>NOT(ISERROR(SEARCH("Si",F57)))</formula>
    </cfRule>
  </conditionalFormatting>
  <conditionalFormatting sqref="F94">
    <cfRule type="containsText" dxfId="175" priority="124" operator="containsText" text="No cumple">
      <formula>NOT(ISERROR(SEARCH("No cumple",F94)))</formula>
    </cfRule>
    <cfRule type="containsText" dxfId="174" priority="125" operator="containsText" text="No Aplica">
      <formula>NOT(ISERROR(SEARCH("No Aplica",F94)))</formula>
    </cfRule>
    <cfRule type="containsText" dxfId="173" priority="126" operator="containsText" text="Cumple">
      <formula>NOT(ISERROR(SEARCH("Cumple",F94)))</formula>
    </cfRule>
    <cfRule type="containsText" dxfId="172" priority="127" operator="containsText" text="No Cumple">
      <formula>NOT(ISERROR(SEARCH("No Cumple",F94)))</formula>
    </cfRule>
  </conditionalFormatting>
  <conditionalFormatting sqref="K94:L94">
    <cfRule type="containsText" dxfId="171" priority="121" operator="containsText" text="No aplica">
      <formula>NOT(ISERROR(SEARCH("No aplica",K94)))</formula>
    </cfRule>
    <cfRule type="containsText" dxfId="170" priority="122" operator="containsText" text="No">
      <formula>NOT(ISERROR(SEARCH("No",K94)))</formula>
    </cfRule>
    <cfRule type="containsText" dxfId="169" priority="123" operator="containsText" text="Si">
      <formula>NOT(ISERROR(SEARCH("Si",K94)))</formula>
    </cfRule>
  </conditionalFormatting>
  <conditionalFormatting sqref="F109">
    <cfRule type="containsText" dxfId="168" priority="103" operator="containsText" text="FAVORABLE">
      <formula>NOT(ISERROR(SEARCH("FAVORABLE",F109)))</formula>
    </cfRule>
  </conditionalFormatting>
  <conditionalFormatting sqref="F109">
    <cfRule type="containsText" dxfId="167" priority="101" operator="containsText" text="CON OBS">
      <formula>NOT(ISERROR(SEARCH("CON OBS",F109)))</formula>
    </cfRule>
    <cfRule type="containsText" dxfId="166" priority="102" operator="containsText" text="NO FAVORABLE">
      <formula>NOT(ISERROR(SEARCH("NO FAVORABLE",F109)))</formula>
    </cfRule>
  </conditionalFormatting>
  <conditionalFormatting sqref="F33">
    <cfRule type="containsText" dxfId="165" priority="93" operator="containsText" text="No cumple">
      <formula>NOT(ISERROR(SEARCH("No cumple",F33)))</formula>
    </cfRule>
    <cfRule type="containsText" dxfId="164" priority="94" operator="containsText" text="No Aplica">
      <formula>NOT(ISERROR(SEARCH("No Aplica",F33)))</formula>
    </cfRule>
    <cfRule type="containsText" dxfId="163" priority="95" operator="containsText" text="Cumple">
      <formula>NOT(ISERROR(SEARCH("Cumple",F33)))</formula>
    </cfRule>
    <cfRule type="containsText" dxfId="162" priority="96" operator="containsText" text="No Cumple">
      <formula>NOT(ISERROR(SEARCH("No Cumple",F33)))</formula>
    </cfRule>
  </conditionalFormatting>
  <conditionalFormatting sqref="F39">
    <cfRule type="containsText" dxfId="161" priority="89" operator="containsText" text="No cumple">
      <formula>NOT(ISERROR(SEARCH("No cumple",F39)))</formula>
    </cfRule>
    <cfRule type="containsText" dxfId="160" priority="90" operator="containsText" text="No Aplica">
      <formula>NOT(ISERROR(SEARCH("No Aplica",F39)))</formula>
    </cfRule>
    <cfRule type="containsText" dxfId="159" priority="91" operator="containsText" text="Cumple">
      <formula>NOT(ISERROR(SEARCH("Cumple",F39)))</formula>
    </cfRule>
    <cfRule type="containsText" dxfId="158" priority="92" operator="containsText" text="No Cumple">
      <formula>NOT(ISERROR(SEARCH("No Cumple",F39)))</formula>
    </cfRule>
  </conditionalFormatting>
  <conditionalFormatting sqref="F109">
    <cfRule type="containsText" dxfId="157" priority="77" operator="containsText" text="VIABLE">
      <formula>NOT(ISERROR(SEARCH("VIABLE",F109)))</formula>
    </cfRule>
  </conditionalFormatting>
  <conditionalFormatting sqref="F109">
    <cfRule type="containsText" dxfId="156" priority="76" operator="containsText" text="CON OBSERVACIONES">
      <formula>NOT(ISERROR(SEARCH("CON OBSERVACIONES",F109)))</formula>
    </cfRule>
  </conditionalFormatting>
  <conditionalFormatting sqref="F109">
    <cfRule type="containsText" dxfId="155" priority="75" operator="containsText" text="NO VIABLE">
      <formula>NOT(ISERROR(SEARCH("NO VIABLE",F109)))</formula>
    </cfRule>
  </conditionalFormatting>
  <conditionalFormatting sqref="F90:F92">
    <cfRule type="containsText" dxfId="154" priority="71" operator="containsText" text="No cumple">
      <formula>NOT(ISERROR(SEARCH("No cumple",F90)))</formula>
    </cfRule>
    <cfRule type="containsText" dxfId="153" priority="72" operator="containsText" text="No Aplica">
      <formula>NOT(ISERROR(SEARCH("No Aplica",F90)))</formula>
    </cfRule>
    <cfRule type="containsText" dxfId="152" priority="73" operator="containsText" text="Cumple">
      <formula>NOT(ISERROR(SEARCH("Cumple",F90)))</formula>
    </cfRule>
    <cfRule type="containsText" dxfId="151" priority="74" operator="containsText" text="No Cumple">
      <formula>NOT(ISERROR(SEARCH("No Cumple",F90)))</formula>
    </cfRule>
  </conditionalFormatting>
  <conditionalFormatting sqref="F47">
    <cfRule type="containsText" dxfId="150" priority="66" operator="containsText" text="No cumple">
      <formula>NOT(ISERROR(SEARCH("No cumple",F47)))</formula>
    </cfRule>
    <cfRule type="containsText" dxfId="149" priority="67" operator="containsText" text="No Aplica">
      <formula>NOT(ISERROR(SEARCH("No Aplica",F47)))</formula>
    </cfRule>
    <cfRule type="containsText" dxfId="148" priority="68" operator="containsText" text="Cumple">
      <formula>NOT(ISERROR(SEARCH("Cumple",F47)))</formula>
    </cfRule>
    <cfRule type="containsText" dxfId="147" priority="69" operator="containsText" text="No Cumple">
      <formula>NOT(ISERROR(SEARCH("No Cumple",F47)))</formula>
    </cfRule>
  </conditionalFormatting>
  <conditionalFormatting sqref="F49:G49">
    <cfRule type="containsText" dxfId="146" priority="63" operator="containsText" text="No aplica">
      <formula>NOT(ISERROR(SEARCH("No aplica",F49)))</formula>
    </cfRule>
    <cfRule type="containsText" dxfId="145" priority="64" operator="containsText" text="No">
      <formula>NOT(ISERROR(SEARCH("No",F49)))</formula>
    </cfRule>
    <cfRule type="containsText" dxfId="144" priority="65" operator="containsText" text="Si">
      <formula>NOT(ISERROR(SEARCH("Si",F49)))</formula>
    </cfRule>
  </conditionalFormatting>
  <conditionalFormatting sqref="F27:F29">
    <cfRule type="containsText" dxfId="143" priority="58" operator="containsText" text="No aplica">
      <formula>NOT(ISERROR(SEARCH("No aplica",F27)))</formula>
    </cfRule>
    <cfRule type="containsText" dxfId="142" priority="59" operator="containsText" text="No cumple">
      <formula>NOT(ISERROR(SEARCH("No cumple",F27)))</formula>
    </cfRule>
    <cfRule type="containsText" dxfId="141" priority="60" operator="containsText" text="No Aplica">
      <formula>NOT(ISERROR(SEARCH("No Aplica",F27)))</formula>
    </cfRule>
    <cfRule type="containsText" dxfId="140" priority="61" operator="containsText" text="Cumple">
      <formula>NOT(ISERROR(SEARCH("Cumple",F27)))</formula>
    </cfRule>
    <cfRule type="containsText" dxfId="139" priority="62" operator="containsText" text="No Cumple">
      <formula>NOT(ISERROR(SEARCH("No Cumple",F27)))</formula>
    </cfRule>
  </conditionalFormatting>
  <conditionalFormatting sqref="C21">
    <cfRule type="expression" priority="27">
      <formula>"lista desplegable"</formula>
    </cfRule>
  </conditionalFormatting>
  <conditionalFormatting sqref="F31:F32">
    <cfRule type="containsText" dxfId="138" priority="22" operator="containsText" text="No aplica">
      <formula>NOT(ISERROR(SEARCH("No aplica",F31)))</formula>
    </cfRule>
    <cfRule type="containsText" dxfId="137" priority="23" operator="containsText" text="No cumple">
      <formula>NOT(ISERROR(SEARCH("No cumple",F31)))</formula>
    </cfRule>
    <cfRule type="containsText" dxfId="136" priority="24" operator="containsText" text="No Aplica">
      <formula>NOT(ISERROR(SEARCH("No Aplica",F31)))</formula>
    </cfRule>
    <cfRule type="containsText" dxfId="135" priority="25" operator="containsText" text="Cumple">
      <formula>NOT(ISERROR(SEARCH("Cumple",F31)))</formula>
    </cfRule>
    <cfRule type="containsText" dxfId="134" priority="26" operator="containsText" text="No Cumple">
      <formula>NOT(ISERROR(SEARCH("No Cumple",F31)))</formula>
    </cfRule>
  </conditionalFormatting>
  <conditionalFormatting sqref="F34">
    <cfRule type="containsText" dxfId="133" priority="17" operator="containsText" text="No aplica">
      <formula>NOT(ISERROR(SEARCH("No aplica",F34)))</formula>
    </cfRule>
    <cfRule type="containsText" dxfId="132" priority="18" operator="containsText" text="No cumple">
      <formula>NOT(ISERROR(SEARCH("No cumple",F34)))</formula>
    </cfRule>
    <cfRule type="containsText" dxfId="131" priority="19" operator="containsText" text="No Aplica">
      <formula>NOT(ISERROR(SEARCH("No Aplica",F34)))</formula>
    </cfRule>
    <cfRule type="containsText" dxfId="130" priority="20" operator="containsText" text="Cumple">
      <formula>NOT(ISERROR(SEARCH("Cumple",F34)))</formula>
    </cfRule>
    <cfRule type="containsText" dxfId="129" priority="21" operator="containsText" text="No Cumple">
      <formula>NOT(ISERROR(SEARCH("No Cumple",F34)))</formula>
    </cfRule>
  </conditionalFormatting>
  <conditionalFormatting sqref="F36:F38">
    <cfRule type="containsText" dxfId="128" priority="12" operator="containsText" text="No aplica">
      <formula>NOT(ISERROR(SEARCH("No aplica",F36)))</formula>
    </cfRule>
    <cfRule type="containsText" dxfId="127" priority="13" operator="containsText" text="No cumple">
      <formula>NOT(ISERROR(SEARCH("No cumple",F36)))</formula>
    </cfRule>
    <cfRule type="containsText" dxfId="126" priority="14" operator="containsText" text="No Aplica">
      <formula>NOT(ISERROR(SEARCH("No Aplica",F36)))</formula>
    </cfRule>
    <cfRule type="containsText" dxfId="125" priority="15" operator="containsText" text="Cumple">
      <formula>NOT(ISERROR(SEARCH("Cumple",F36)))</formula>
    </cfRule>
    <cfRule type="containsText" dxfId="124" priority="16" operator="containsText" text="No Cumple">
      <formula>NOT(ISERROR(SEARCH("No Cumple",F36)))</formula>
    </cfRule>
  </conditionalFormatting>
  <conditionalFormatting sqref="F40">
    <cfRule type="containsText" dxfId="123" priority="7" operator="containsText" text="No aplica">
      <formula>NOT(ISERROR(SEARCH("No aplica",F40)))</formula>
    </cfRule>
    <cfRule type="containsText" dxfId="122" priority="8" operator="containsText" text="No cumple">
      <formula>NOT(ISERROR(SEARCH("No cumple",F40)))</formula>
    </cfRule>
    <cfRule type="containsText" dxfId="121" priority="9" operator="containsText" text="No Aplica">
      <formula>NOT(ISERROR(SEARCH("No Aplica",F40)))</formula>
    </cfRule>
    <cfRule type="containsText" dxfId="120" priority="10" operator="containsText" text="Cumple">
      <formula>NOT(ISERROR(SEARCH("Cumple",F40)))</formula>
    </cfRule>
    <cfRule type="containsText" dxfId="119" priority="11" operator="containsText" text="No Cumple">
      <formula>NOT(ISERROR(SEARCH("No Cumple",F40)))</formula>
    </cfRule>
  </conditionalFormatting>
  <conditionalFormatting sqref="F42">
    <cfRule type="containsText" dxfId="118" priority="2" operator="containsText" text="No aplica">
      <formula>NOT(ISERROR(SEARCH("No aplica",F42)))</formula>
    </cfRule>
    <cfRule type="containsText" dxfId="117" priority="3" operator="containsText" text="No cumple">
      <formula>NOT(ISERROR(SEARCH("No cumple",F42)))</formula>
    </cfRule>
    <cfRule type="containsText" dxfId="116" priority="4" operator="containsText" text="No Aplica">
      <formula>NOT(ISERROR(SEARCH("No Aplica",F42)))</formula>
    </cfRule>
    <cfRule type="containsText" dxfId="115" priority="5" operator="containsText" text="Cumple">
      <formula>NOT(ISERROR(SEARCH("Cumple",F42)))</formula>
    </cfRule>
    <cfRule type="containsText" dxfId="114" priority="6" operator="containsText" text="No Cumple">
      <formula>NOT(ISERROR(SEARCH("No Cumple",F42)))</formula>
    </cfRule>
  </conditionalFormatting>
  <conditionalFormatting sqref="J13">
    <cfRule type="expression" priority="1">
      <formula>"lista desplegable"</formula>
    </cfRule>
  </conditionalFormatting>
  <hyperlinks>
    <hyperlink ref="K128" r:id="rId1" display="mailto:soporte.formatos@dnp.gov.co" xr:uid="{00000000-0004-0000-0000-000000000000}"/>
  </hyperlinks>
  <printOptions horizontalCentered="1"/>
  <pageMargins left="0.70866141732283472" right="0.70866141732283472" top="0.74803149606299213" bottom="0.74803149606299213" header="0.31496062992125984" footer="0"/>
  <pageSetup scale="14" fitToWidth="0" orientation="portrait" r:id="rId2"/>
  <colBreaks count="1" manualBreakCount="1">
    <brk id="12" max="1048575" man="1"/>
  </colBreaks>
  <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 desplegables'!$C$127:$C$138</xm:f>
          </x14:formula1>
          <xm:sqref>F63 F71</xm:sqref>
        </x14:dataValidation>
        <x14:dataValidation type="list" allowBlank="1" showInputMessage="1" showErrorMessage="1" xr:uid="{00000000-0002-0000-0000-000001000000}">
          <x14:formula1>
            <xm:f>'Listas desplegables'!$A$236:$A$239</xm:f>
          </x14:formula1>
          <xm:sqref>E71:E73 E63:E65</xm:sqref>
        </x14:dataValidation>
        <x14:dataValidation type="list" allowBlank="1" showInputMessage="1" showErrorMessage="1" xr:uid="{00000000-0002-0000-0000-000002000000}">
          <x14:formula1>
            <xm:f>'Listas desplegables'!$A$222:$A$224</xm:f>
          </x14:formula1>
          <xm:sqref>C11</xm:sqref>
        </x14:dataValidation>
        <x14:dataValidation type="list" allowBlank="1" showInputMessage="1" showErrorMessage="1" xr:uid="{00000000-0002-0000-0000-000003000000}">
          <x14:formula1>
            <xm:f>'Listas desplegables'!$A$127:$A$142</xm:f>
          </x14:formula1>
          <xm:sqref>B71:B73</xm:sqref>
        </x14:dataValidation>
        <x14:dataValidation type="list" allowBlank="1" showInputMessage="1" showErrorMessage="1" xr:uid="{00000000-0002-0000-0000-000004000000}">
          <x14:formula1>
            <xm:f>'Listas desplegables'!$C$127:$C$137</xm:f>
          </x14:formula1>
          <xm:sqref>F64:F65 F72:F73</xm:sqref>
        </x14:dataValidation>
        <x14:dataValidation type="list" allowBlank="1" showInputMessage="1" showErrorMessage="1" xr:uid="{00000000-0002-0000-0000-000005000000}">
          <x14:formula1>
            <xm:f>'Listas desplegables'!$A$242:$A$244</xm:f>
          </x14:formula1>
          <xm:sqref>F44 F90:F92 F41 F30 F33 F35 F39 F85:F86</xm:sqref>
        </x14:dataValidation>
        <x14:dataValidation type="list" allowBlank="1" showInputMessage="1" showErrorMessage="1" xr:uid="{00000000-0002-0000-0000-000006000000}">
          <x14:formula1>
            <xm:f>'Listas desplegables'!$G$56:$G$58</xm:f>
          </x14:formula1>
          <xm:sqref>F57</xm:sqref>
        </x14:dataValidation>
        <x14:dataValidation type="list" allowBlank="1" showInputMessage="1" showErrorMessage="1" xr:uid="{00000000-0002-0000-0000-000007000000}">
          <x14:formula1>
            <xm:f>'Listas desplegables'!$A$189:$A$220</xm:f>
          </x14:formula1>
          <xm:sqref>J14:L14</xm:sqref>
        </x14:dataValidation>
        <x14:dataValidation type="list" allowBlank="1" showInputMessage="1" showErrorMessage="1" xr:uid="{00000000-0002-0000-0000-000008000000}">
          <x14:formula1>
            <xm:f>'Listas desplegables'!$G$56:$G$57</xm:f>
          </x14:formula1>
          <xm:sqref>D17 J17 F54:F56 K94:L94 F49:G49</xm:sqref>
        </x14:dataValidation>
        <x14:dataValidation type="list" allowBlank="1" showInputMessage="1" showErrorMessage="1" xr:uid="{00000000-0002-0000-0000-000009000000}">
          <x14:formula1>
            <xm:f>'Listas desplegables'!$G$58:$G$59</xm:f>
          </x14:formula1>
          <xm:sqref>F40 F27:F29 F31:F32 F34 F36:F38 F42</xm:sqref>
        </x14:dataValidation>
        <x14:dataValidation type="list" allowBlank="1" showInputMessage="1" showErrorMessage="1" xr:uid="{00000000-0002-0000-0000-00000A000000}">
          <x14:formula1>
            <xm:f>'Listas desplegables'!$A$175:$A$176</xm:f>
          </x14:formula1>
          <xm:sqref>F109</xm:sqref>
        </x14:dataValidation>
        <x14:dataValidation type="list" allowBlank="1" showInputMessage="1" showErrorMessage="1" xr:uid="{00000000-0002-0000-0000-00000B000000}">
          <x14:formula1>
            <xm:f>'Listas desplegables'!$A$127:$A$143</xm:f>
          </x14:formula1>
          <xm:sqref>B63:B65</xm:sqref>
        </x14:dataValidation>
        <x14:dataValidation type="list" allowBlank="1" showInputMessage="1" showErrorMessage="1" xr:uid="{00000000-0002-0000-0000-00000C000000}">
          <x14:formula1>
            <xm:f>'F:\Info Gobernación\Ciclo viabilidad y aprobacion Nuevo SGR\Ajustes\Departamentales\2022003050004 - Fase1 Agroindustrial Santuario\Documentos aprobación ajuste - 2022003050004\[4 DECISIÓN DEL AJUSTE EJECUTOR PROYECTO APROBADO santuario 17042023.xlsx]Listas desplegables'!#REF!</xm:f>
          </x14:formula1>
          <xm:sqref>J13:L13 J11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94"/>
  <sheetViews>
    <sheetView showGridLines="0" topLeftCell="A13" zoomScale="85" zoomScaleNormal="85" workbookViewId="0">
      <selection activeCell="E27" sqref="E27"/>
    </sheetView>
  </sheetViews>
  <sheetFormatPr baseColWidth="10" defaultColWidth="11.33203125" defaultRowHeight="13.8"/>
  <cols>
    <col min="1" max="1" width="2.6640625" style="122" customWidth="1"/>
    <col min="2" max="2" width="21.109375" style="122" customWidth="1"/>
    <col min="3" max="3" width="24.6640625" style="122" customWidth="1"/>
    <col min="4" max="4" width="25.77734375" style="122" customWidth="1"/>
    <col min="5" max="5" width="25.109375" style="122" customWidth="1"/>
    <col min="6" max="6" width="20.6640625" style="122" customWidth="1"/>
    <col min="7" max="7" width="17.33203125" style="122" customWidth="1"/>
    <col min="8" max="8" width="13.77734375" style="122" customWidth="1"/>
    <col min="9" max="9" width="19.109375" style="122" customWidth="1"/>
    <col min="10" max="10" width="17.6640625" style="122" customWidth="1"/>
    <col min="11" max="11" width="21.77734375" style="122" customWidth="1"/>
    <col min="12" max="16384" width="11.33203125" style="122"/>
  </cols>
  <sheetData>
    <row r="1" spans="2:11" ht="72" customHeight="1" thickBot="1">
      <c r="B1" s="486" t="s">
        <v>1941</v>
      </c>
      <c r="C1" s="487"/>
      <c r="D1" s="487"/>
      <c r="E1" s="487"/>
      <c r="F1" s="487"/>
      <c r="G1" s="487"/>
      <c r="H1" s="487"/>
      <c r="I1" s="487"/>
      <c r="J1" s="487"/>
      <c r="K1" s="488"/>
    </row>
    <row r="2" spans="2:11" ht="3.6" customHeight="1">
      <c r="B2" s="503"/>
      <c r="C2" s="503"/>
      <c r="D2" s="503"/>
      <c r="E2" s="503"/>
      <c r="F2" s="503"/>
      <c r="G2" s="503"/>
      <c r="H2" s="503"/>
      <c r="I2" s="503"/>
      <c r="J2" s="503"/>
      <c r="K2" s="503"/>
    </row>
    <row r="3" spans="2:11" ht="30.75" customHeight="1">
      <c r="B3" s="125" t="s">
        <v>1811</v>
      </c>
      <c r="C3" s="165"/>
      <c r="D3" s="166" t="s">
        <v>1812</v>
      </c>
      <c r="E3" s="457"/>
      <c r="F3" s="457"/>
      <c r="G3" s="457"/>
      <c r="H3" s="457"/>
      <c r="I3" s="457"/>
      <c r="J3" s="457"/>
      <c r="K3" s="457"/>
    </row>
    <row r="4" spans="2:11" ht="57.6" customHeight="1">
      <c r="B4" s="167" t="s">
        <v>1810</v>
      </c>
      <c r="C4" s="123"/>
      <c r="D4" s="124" t="s">
        <v>1843</v>
      </c>
      <c r="E4" s="495"/>
      <c r="F4" s="495"/>
      <c r="G4" s="494" t="s">
        <v>1844</v>
      </c>
      <c r="H4" s="494"/>
      <c r="I4" s="495"/>
      <c r="J4" s="495"/>
      <c r="K4" s="495"/>
    </row>
    <row r="5" spans="2:11" ht="27" customHeight="1">
      <c r="B5" s="167" t="s">
        <v>1845</v>
      </c>
      <c r="C5" s="125" t="s">
        <v>1813</v>
      </c>
      <c r="D5" s="126" t="s">
        <v>1555</v>
      </c>
      <c r="E5" s="127" t="s">
        <v>1814</v>
      </c>
      <c r="F5" s="126" t="s">
        <v>1555</v>
      </c>
      <c r="G5" s="489" t="s">
        <v>1815</v>
      </c>
      <c r="H5" s="489"/>
      <c r="I5" s="126" t="s">
        <v>1555</v>
      </c>
      <c r="J5" s="125" t="s">
        <v>1816</v>
      </c>
      <c r="K5" s="126" t="s">
        <v>1802</v>
      </c>
    </row>
    <row r="6" spans="2:11" ht="26.4" customHeight="1">
      <c r="B6" s="504" t="s">
        <v>1846</v>
      </c>
      <c r="C6" s="504"/>
      <c r="D6" s="517"/>
      <c r="E6" s="517"/>
      <c r="F6" s="517"/>
      <c r="G6" s="517"/>
      <c r="H6" s="517"/>
      <c r="I6" s="517"/>
      <c r="J6" s="517"/>
      <c r="K6" s="517"/>
    </row>
    <row r="7" spans="2:11" ht="33" customHeight="1">
      <c r="B7" s="504" t="s">
        <v>1847</v>
      </c>
      <c r="C7" s="504"/>
      <c r="D7" s="517"/>
      <c r="E7" s="517"/>
      <c r="F7" s="517"/>
      <c r="G7" s="517"/>
      <c r="H7" s="517"/>
      <c r="I7" s="517"/>
      <c r="J7" s="517"/>
      <c r="K7" s="517"/>
    </row>
    <row r="8" spans="2:11" ht="33" customHeight="1">
      <c r="B8" s="489" t="s">
        <v>1875</v>
      </c>
      <c r="C8" s="489"/>
      <c r="D8" s="489"/>
      <c r="E8" s="489"/>
      <c r="F8" s="489"/>
      <c r="G8" s="489"/>
      <c r="H8" s="489"/>
      <c r="I8" s="489"/>
      <c r="J8" s="489"/>
      <c r="K8" s="126" t="s">
        <v>1555</v>
      </c>
    </row>
    <row r="9" spans="2:11" ht="24.6" customHeight="1">
      <c r="B9" s="489" t="s">
        <v>1894</v>
      </c>
      <c r="C9" s="489"/>
      <c r="D9" s="496"/>
      <c r="E9" s="496"/>
      <c r="F9" s="489" t="s">
        <v>1893</v>
      </c>
      <c r="G9" s="489"/>
      <c r="H9" s="489"/>
      <c r="I9" s="497"/>
      <c r="J9" s="497"/>
      <c r="K9" s="497"/>
    </row>
    <row r="10" spans="2:11" ht="27.75" customHeight="1">
      <c r="B10" s="498" t="s">
        <v>1942</v>
      </c>
      <c r="C10" s="498"/>
      <c r="D10" s="498"/>
      <c r="E10" s="498"/>
      <c r="F10" s="498"/>
      <c r="G10" s="498"/>
      <c r="H10" s="498"/>
      <c r="I10" s="498"/>
      <c r="J10" s="498"/>
      <c r="K10" s="498"/>
    </row>
    <row r="11" spans="2:11" ht="6.9" customHeight="1" thickBot="1">
      <c r="B11" s="163"/>
      <c r="C11" s="163"/>
      <c r="D11" s="163"/>
      <c r="E11" s="163"/>
      <c r="F11" s="163"/>
      <c r="G11" s="163"/>
      <c r="H11" s="163"/>
      <c r="I11" s="163"/>
      <c r="J11" s="163"/>
      <c r="K11" s="163"/>
    </row>
    <row r="12" spans="2:11" ht="39.6" customHeight="1">
      <c r="B12" s="235" t="s">
        <v>1923</v>
      </c>
      <c r="C12" s="236"/>
      <c r="D12" s="236"/>
      <c r="E12" s="236"/>
      <c r="F12" s="236"/>
      <c r="G12" s="236"/>
      <c r="H12" s="236"/>
      <c r="I12" s="236"/>
      <c r="J12" s="236"/>
      <c r="K12" s="237"/>
    </row>
    <row r="13" spans="2:11" ht="42.6" customHeight="1">
      <c r="B13" s="509" t="s">
        <v>1943</v>
      </c>
      <c r="C13" s="510"/>
      <c r="D13" s="510"/>
      <c r="E13" s="510"/>
      <c r="F13" s="510"/>
      <c r="G13" s="510"/>
      <c r="H13" s="510"/>
      <c r="I13" s="510"/>
      <c r="J13" s="510"/>
      <c r="K13" s="511"/>
    </row>
    <row r="14" spans="2:11" ht="43.65" customHeight="1" thickBot="1">
      <c r="B14" s="499" t="s">
        <v>1944</v>
      </c>
      <c r="C14" s="500"/>
      <c r="D14" s="500"/>
      <c r="E14" s="500"/>
      <c r="F14" s="500"/>
      <c r="G14" s="500"/>
      <c r="H14" s="500"/>
      <c r="I14" s="500"/>
      <c r="J14" s="500"/>
      <c r="K14" s="501"/>
    </row>
    <row r="15" spans="2:11" ht="7.65" customHeight="1" thickBot="1">
      <c r="B15" s="502"/>
      <c r="C15" s="502"/>
      <c r="D15" s="502"/>
      <c r="E15" s="502"/>
      <c r="F15" s="502"/>
      <c r="G15" s="502"/>
      <c r="H15" s="502"/>
      <c r="I15" s="502"/>
      <c r="J15" s="502"/>
      <c r="K15" s="502"/>
    </row>
    <row r="16" spans="2:11" ht="57" customHeight="1" thickBot="1">
      <c r="B16" s="515" t="s">
        <v>1954</v>
      </c>
      <c r="C16" s="516"/>
      <c r="D16" s="516"/>
      <c r="E16" s="516"/>
      <c r="F16" s="516"/>
      <c r="G16" s="516"/>
      <c r="H16" s="516"/>
      <c r="I16" s="516"/>
      <c r="J16" s="516"/>
      <c r="K16" s="516"/>
    </row>
    <row r="17" spans="2:11" ht="3.6" customHeight="1" thickBot="1">
      <c r="B17" s="168"/>
      <c r="C17" s="168"/>
      <c r="D17" s="168"/>
      <c r="E17" s="168"/>
      <c r="F17" s="168"/>
      <c r="G17" s="168"/>
      <c r="H17" s="168"/>
      <c r="I17" s="168"/>
      <c r="J17" s="168"/>
      <c r="K17" s="168"/>
    </row>
    <row r="18" spans="2:11" ht="40.35" customHeight="1">
      <c r="B18" s="490" t="s">
        <v>1927</v>
      </c>
      <c r="C18" s="491"/>
      <c r="D18" s="491"/>
      <c r="E18" s="491"/>
      <c r="F18" s="491"/>
      <c r="G18" s="491"/>
      <c r="H18" s="491"/>
      <c r="I18" s="491"/>
      <c r="J18" s="491"/>
      <c r="K18" s="492"/>
    </row>
    <row r="19" spans="2:11">
      <c r="B19" s="493" t="s">
        <v>1817</v>
      </c>
      <c r="C19" s="442"/>
      <c r="D19" s="128" t="s">
        <v>1818</v>
      </c>
      <c r="E19" s="128" t="s">
        <v>1825</v>
      </c>
      <c r="F19" s="442" t="s">
        <v>1832</v>
      </c>
      <c r="G19" s="442"/>
      <c r="H19" s="128" t="s">
        <v>1822</v>
      </c>
      <c r="I19" s="128" t="s">
        <v>1833</v>
      </c>
      <c r="J19" s="129" t="s">
        <v>1834</v>
      </c>
      <c r="K19" s="130" t="s">
        <v>1835</v>
      </c>
    </row>
    <row r="20" spans="2:11" ht="32.25" customHeight="1">
      <c r="B20" s="210"/>
      <c r="C20" s="211"/>
      <c r="D20" s="131"/>
      <c r="E20" s="131"/>
      <c r="F20" s="440"/>
      <c r="G20" s="440"/>
      <c r="H20" s="119"/>
      <c r="I20" s="132">
        <f>+[2]adicional!$F$11</f>
        <v>11665308</v>
      </c>
      <c r="J20" s="132">
        <f>+[2]adicional!$N$11</f>
        <v>205590</v>
      </c>
      <c r="K20" s="133">
        <f>J20+I20</f>
        <v>11870898</v>
      </c>
    </row>
    <row r="21" spans="2:11" ht="32.25" customHeight="1">
      <c r="B21" s="210"/>
      <c r="C21" s="211"/>
      <c r="D21" s="131"/>
      <c r="E21" s="131"/>
      <c r="F21" s="440"/>
      <c r="G21" s="440"/>
      <c r="H21" s="119"/>
      <c r="I21" s="132">
        <f>+[2]adicional!$F$16</f>
        <v>30675784</v>
      </c>
      <c r="J21" s="132">
        <f>+[2]adicional!$N$16</f>
        <v>529856.04</v>
      </c>
      <c r="K21" s="133">
        <f t="shared" ref="K21:K32" si="0">J21+I21</f>
        <v>31205640.039999999</v>
      </c>
    </row>
    <row r="22" spans="2:11" ht="27" customHeight="1">
      <c r="B22" s="210"/>
      <c r="C22" s="211"/>
      <c r="D22" s="131"/>
      <c r="E22" s="131"/>
      <c r="F22" s="440"/>
      <c r="G22" s="440"/>
      <c r="H22" s="119"/>
      <c r="I22" s="132">
        <f>+[2]adicional!$F$22</f>
        <v>18668423.140000001</v>
      </c>
      <c r="J22" s="132"/>
      <c r="K22" s="133">
        <f t="shared" si="0"/>
        <v>18668423.140000001</v>
      </c>
    </row>
    <row r="23" spans="2:11" ht="27" customHeight="1">
      <c r="B23" s="210"/>
      <c r="C23" s="211"/>
      <c r="D23" s="131"/>
      <c r="E23" s="131"/>
      <c r="F23" s="440"/>
      <c r="G23" s="440"/>
      <c r="H23" s="119"/>
      <c r="I23" s="132">
        <f>+[2]adicional!$F$25</f>
        <v>34419792</v>
      </c>
      <c r="J23" s="132">
        <f>+[2]adicional!$N$25</f>
        <v>22542000</v>
      </c>
      <c r="K23" s="133">
        <f t="shared" si="0"/>
        <v>56961792</v>
      </c>
    </row>
    <row r="24" spans="2:11" ht="29.25" customHeight="1">
      <c r="B24" s="210"/>
      <c r="C24" s="211"/>
      <c r="D24" s="131"/>
      <c r="E24" s="131"/>
      <c r="F24" s="426"/>
      <c r="G24" s="426"/>
      <c r="H24" s="119"/>
      <c r="I24" s="132">
        <f>+[2]adicional!$F$31</f>
        <v>9206143.2400000002</v>
      </c>
      <c r="J24" s="132">
        <f>+[2]adicional!$N$31</f>
        <v>17118855</v>
      </c>
      <c r="K24" s="133">
        <f t="shared" si="0"/>
        <v>26324998.240000002</v>
      </c>
    </row>
    <row r="25" spans="2:11" ht="30.75" customHeight="1">
      <c r="B25" s="210"/>
      <c r="C25" s="211"/>
      <c r="D25" s="131"/>
      <c r="E25" s="131"/>
      <c r="F25" s="426"/>
      <c r="G25" s="426"/>
      <c r="H25" s="119"/>
      <c r="I25" s="132">
        <f>+[2]adicional!$F$39</f>
        <v>13309413</v>
      </c>
      <c r="J25" s="132"/>
      <c r="K25" s="133">
        <f t="shared" si="0"/>
        <v>13309413</v>
      </c>
    </row>
    <row r="26" spans="2:11" ht="29.25" customHeight="1">
      <c r="B26" s="210"/>
      <c r="C26" s="211"/>
      <c r="D26" s="131"/>
      <c r="E26" s="131"/>
      <c r="F26" s="426"/>
      <c r="G26" s="426"/>
      <c r="H26" s="119"/>
      <c r="I26" s="132">
        <f>+[2]adicional!$F$45</f>
        <v>706680</v>
      </c>
      <c r="J26" s="132"/>
      <c r="K26" s="133">
        <f t="shared" si="0"/>
        <v>706680</v>
      </c>
    </row>
    <row r="27" spans="2:11" ht="30" customHeight="1">
      <c r="B27" s="210"/>
      <c r="C27" s="211"/>
      <c r="D27" s="131"/>
      <c r="E27" s="131"/>
      <c r="F27" s="426"/>
      <c r="G27" s="426"/>
      <c r="H27" s="119"/>
      <c r="I27" s="132">
        <f>+[2]adicional!$F$58</f>
        <v>22194634</v>
      </c>
      <c r="J27" s="132"/>
      <c r="K27" s="133">
        <f t="shared" si="0"/>
        <v>22194634</v>
      </c>
    </row>
    <row r="28" spans="2:11" ht="27" customHeight="1">
      <c r="B28" s="210"/>
      <c r="C28" s="211"/>
      <c r="D28" s="131"/>
      <c r="E28" s="131"/>
      <c r="F28" s="426"/>
      <c r="G28" s="426"/>
      <c r="H28" s="119"/>
      <c r="I28" s="132">
        <f>+[2]adicional!$F$70</f>
        <v>129480430.68000001</v>
      </c>
      <c r="J28" s="132">
        <f>+[2]adicional!$N$70</f>
        <v>39948724</v>
      </c>
      <c r="K28" s="133">
        <f t="shared" si="0"/>
        <v>169429154.68000001</v>
      </c>
    </row>
    <row r="29" spans="2:11" ht="36" customHeight="1">
      <c r="B29" s="210"/>
      <c r="C29" s="211"/>
      <c r="D29" s="131"/>
      <c r="E29" s="131"/>
      <c r="F29" s="426"/>
      <c r="G29" s="426"/>
      <c r="H29" s="119"/>
      <c r="I29" s="132">
        <f>+[2]adicional!$F$77</f>
        <v>13629273</v>
      </c>
      <c r="J29" s="132"/>
      <c r="K29" s="133">
        <f t="shared" si="0"/>
        <v>13629273</v>
      </c>
    </row>
    <row r="30" spans="2:11" ht="34.5" customHeight="1">
      <c r="B30" s="210"/>
      <c r="C30" s="211"/>
      <c r="D30" s="131"/>
      <c r="E30" s="131"/>
      <c r="F30" s="426"/>
      <c r="G30" s="426"/>
      <c r="H30" s="119"/>
      <c r="I30" s="132">
        <f>+[2]adicional!$F$85</f>
        <v>150724431.19999999</v>
      </c>
      <c r="J30" s="132"/>
      <c r="K30" s="133">
        <f t="shared" si="0"/>
        <v>150724431.19999999</v>
      </c>
    </row>
    <row r="31" spans="2:11" ht="30.75" customHeight="1">
      <c r="B31" s="210"/>
      <c r="C31" s="211"/>
      <c r="D31" s="131"/>
      <c r="E31" s="131"/>
      <c r="F31" s="426"/>
      <c r="G31" s="426"/>
      <c r="H31" s="119"/>
      <c r="I31" s="132">
        <f>+[2]adicional!$F$88</f>
        <v>387380</v>
      </c>
      <c r="J31" s="132"/>
      <c r="K31" s="133">
        <f t="shared" si="0"/>
        <v>387380</v>
      </c>
    </row>
    <row r="32" spans="2:11" ht="30.75" customHeight="1">
      <c r="B32" s="210"/>
      <c r="C32" s="211"/>
      <c r="D32" s="131"/>
      <c r="E32" s="131"/>
      <c r="F32" s="426"/>
      <c r="G32" s="426"/>
      <c r="H32" s="119"/>
      <c r="I32" s="132"/>
      <c r="J32" s="132">
        <f>+[2]adicional!$N$102</f>
        <v>27285658.023840003</v>
      </c>
      <c r="K32" s="133">
        <f t="shared" si="0"/>
        <v>27285658.023840003</v>
      </c>
    </row>
    <row r="33" spans="2:11" ht="22.5" customHeight="1">
      <c r="B33" s="210"/>
      <c r="C33" s="211"/>
      <c r="D33" s="131"/>
      <c r="E33" s="131"/>
      <c r="F33" s="440"/>
      <c r="G33" s="440"/>
      <c r="H33" s="119"/>
      <c r="I33" s="132">
        <f>+[2]adicional!$F$107</f>
        <v>170111468</v>
      </c>
      <c r="J33" s="132">
        <f>+[2]adicional!$N$107</f>
        <v>32289204.919151999</v>
      </c>
      <c r="K33" s="133">
        <f>J33+I33</f>
        <v>202400672.91915199</v>
      </c>
    </row>
    <row r="34" spans="2:11">
      <c r="B34" s="433" t="s">
        <v>1831</v>
      </c>
      <c r="C34" s="434"/>
      <c r="D34" s="434"/>
      <c r="E34" s="434"/>
      <c r="F34" s="434"/>
      <c r="G34" s="434"/>
      <c r="H34" s="434"/>
      <c r="I34" s="134">
        <f>SUM(I20:I33)</f>
        <v>605179160.25999999</v>
      </c>
      <c r="J34" s="134">
        <f>SUM(J20:J33)</f>
        <v>139919887.98299199</v>
      </c>
      <c r="K34" s="135">
        <f>J34+I34</f>
        <v>745099048.24299192</v>
      </c>
    </row>
    <row r="35" spans="2:11" ht="36.6" customHeight="1">
      <c r="B35" s="456" t="s">
        <v>1945</v>
      </c>
      <c r="C35" s="457"/>
      <c r="D35" s="457"/>
      <c r="E35" s="457"/>
      <c r="F35" s="457"/>
      <c r="G35" s="457"/>
      <c r="H35" s="457"/>
      <c r="I35" s="457"/>
      <c r="J35" s="457"/>
      <c r="K35" s="458"/>
    </row>
    <row r="36" spans="2:11" ht="36.6" customHeight="1">
      <c r="B36" s="456" t="s">
        <v>1946</v>
      </c>
      <c r="C36" s="457"/>
      <c r="D36" s="457"/>
      <c r="E36" s="457"/>
      <c r="F36" s="457"/>
      <c r="G36" s="457"/>
      <c r="H36" s="457"/>
      <c r="I36" s="457"/>
      <c r="J36" s="457"/>
      <c r="K36" s="458"/>
    </row>
    <row r="37" spans="2:11" ht="18" customHeight="1" thickBot="1">
      <c r="B37" s="459" t="s">
        <v>1947</v>
      </c>
      <c r="C37" s="460"/>
      <c r="D37" s="460"/>
      <c r="E37" s="460"/>
      <c r="F37" s="460"/>
      <c r="G37" s="460"/>
      <c r="H37" s="460"/>
      <c r="I37" s="460"/>
      <c r="J37" s="460"/>
      <c r="K37" s="461"/>
    </row>
    <row r="38" spans="2:11" ht="5.4" customHeight="1" thickBot="1">
      <c r="B38" s="136"/>
      <c r="C38" s="136"/>
      <c r="D38" s="137"/>
      <c r="E38" s="138"/>
      <c r="F38" s="138"/>
      <c r="G38" s="138"/>
      <c r="H38" s="138"/>
      <c r="I38" s="138"/>
      <c r="J38" s="138"/>
    </row>
    <row r="39" spans="2:11" ht="32.4" customHeight="1" thickBot="1">
      <c r="B39" s="512" t="s">
        <v>1948</v>
      </c>
      <c r="C39" s="513"/>
      <c r="D39" s="513"/>
      <c r="E39" s="513"/>
      <c r="F39" s="513"/>
      <c r="G39" s="513"/>
      <c r="H39" s="513"/>
      <c r="I39" s="513"/>
      <c r="J39" s="513"/>
      <c r="K39" s="514"/>
    </row>
    <row r="40" spans="2:11" ht="27" customHeight="1">
      <c r="B40" s="467" t="s">
        <v>1629</v>
      </c>
      <c r="C40" s="468"/>
      <c r="D40" s="471" t="s">
        <v>1836</v>
      </c>
      <c r="E40" s="471"/>
      <c r="F40" s="471" t="s">
        <v>1837</v>
      </c>
      <c r="G40" s="471"/>
      <c r="H40" s="472" t="s">
        <v>1838</v>
      </c>
      <c r="I40" s="472"/>
      <c r="J40" s="472" t="s">
        <v>1839</v>
      </c>
      <c r="K40" s="473"/>
    </row>
    <row r="41" spans="2:11" ht="14.4" thickBot="1">
      <c r="B41" s="469"/>
      <c r="C41" s="470"/>
      <c r="D41" s="474">
        <v>100</v>
      </c>
      <c r="E41" s="474"/>
      <c r="F41" s="474">
        <v>0</v>
      </c>
      <c r="G41" s="474"/>
      <c r="H41" s="475">
        <f>F41+D41</f>
        <v>100</v>
      </c>
      <c r="I41" s="475"/>
      <c r="J41" s="465">
        <f>+F41/D41</f>
        <v>0</v>
      </c>
      <c r="K41" s="466"/>
    </row>
    <row r="42" spans="2:11" ht="14.4" thickBot="1">
      <c r="B42" s="139"/>
      <c r="C42" s="139"/>
      <c r="D42" s="140"/>
      <c r="E42" s="140"/>
      <c r="F42" s="140"/>
      <c r="G42" s="140"/>
      <c r="H42" s="141"/>
      <c r="I42" s="141"/>
      <c r="J42" s="142"/>
      <c r="K42" s="142"/>
    </row>
    <row r="43" spans="2:11">
      <c r="B43" s="453" t="s">
        <v>1949</v>
      </c>
      <c r="C43" s="454"/>
      <c r="D43" s="454"/>
      <c r="E43" s="454"/>
      <c r="F43" s="454"/>
      <c r="G43" s="454"/>
      <c r="H43" s="454"/>
      <c r="I43" s="454"/>
      <c r="J43" s="454"/>
      <c r="K43" s="455"/>
    </row>
    <row r="44" spans="2:11">
      <c r="B44" s="443" t="s">
        <v>1799</v>
      </c>
      <c r="C44" s="444"/>
      <c r="D44" s="444"/>
      <c r="E44" s="444"/>
      <c r="F44" s="444"/>
      <c r="G44" s="444"/>
      <c r="H44" s="444"/>
      <c r="I44" s="444"/>
      <c r="J44" s="444"/>
      <c r="K44" s="445"/>
    </row>
    <row r="45" spans="2:11">
      <c r="B45" s="508" t="s">
        <v>1817</v>
      </c>
      <c r="C45" s="447"/>
      <c r="D45" s="446" t="s">
        <v>1818</v>
      </c>
      <c r="E45" s="447"/>
      <c r="F45" s="144" t="s">
        <v>1820</v>
      </c>
      <c r="G45" s="128" t="s">
        <v>1821</v>
      </c>
      <c r="H45" s="143" t="s">
        <v>1822</v>
      </c>
      <c r="I45" s="128" t="s">
        <v>1823</v>
      </c>
      <c r="J45" s="129" t="s">
        <v>1824</v>
      </c>
      <c r="K45" s="130" t="s">
        <v>1819</v>
      </c>
    </row>
    <row r="46" spans="2:11">
      <c r="B46" s="431"/>
      <c r="C46" s="432"/>
      <c r="D46" s="438"/>
      <c r="E46" s="439"/>
      <c r="F46" s="145"/>
      <c r="G46" s="131"/>
      <c r="H46" s="131"/>
      <c r="I46" s="146">
        <v>0</v>
      </c>
      <c r="J46" s="146"/>
      <c r="K46" s="147">
        <f>J46-I46</f>
        <v>0</v>
      </c>
    </row>
    <row r="47" spans="2:11">
      <c r="B47" s="505"/>
      <c r="C47" s="440"/>
      <c r="D47" s="440"/>
      <c r="E47" s="440"/>
      <c r="F47" s="131"/>
      <c r="G47" s="131"/>
      <c r="H47" s="131"/>
      <c r="I47" s="146"/>
      <c r="J47" s="146"/>
      <c r="K47" s="147">
        <f t="shared" ref="K47:K48" si="1">J47-I47</f>
        <v>0</v>
      </c>
    </row>
    <row r="48" spans="2:11" ht="14.4" thickBot="1">
      <c r="B48" s="506"/>
      <c r="C48" s="507"/>
      <c r="D48" s="507"/>
      <c r="E48" s="507"/>
      <c r="F48" s="148"/>
      <c r="G48" s="148"/>
      <c r="H48" s="148"/>
      <c r="I48" s="149"/>
      <c r="J48" s="149"/>
      <c r="K48" s="150">
        <f t="shared" si="1"/>
        <v>0</v>
      </c>
    </row>
    <row r="49" spans="2:11" ht="14.4" thickBot="1"/>
    <row r="50" spans="2:11" ht="28.65" customHeight="1">
      <c r="B50" s="490" t="s">
        <v>1950</v>
      </c>
      <c r="C50" s="491"/>
      <c r="D50" s="491"/>
      <c r="E50" s="491"/>
      <c r="F50" s="491"/>
      <c r="G50" s="491"/>
      <c r="H50" s="491"/>
      <c r="I50" s="491"/>
      <c r="J50" s="491"/>
      <c r="K50" s="492"/>
    </row>
    <row r="51" spans="2:11">
      <c r="B51" s="151" t="s">
        <v>1825</v>
      </c>
      <c r="C51" s="152" t="s">
        <v>1826</v>
      </c>
      <c r="D51" s="526" t="s">
        <v>1872</v>
      </c>
      <c r="E51" s="527"/>
      <c r="F51" s="441" t="s">
        <v>1871</v>
      </c>
      <c r="G51" s="442"/>
      <c r="H51" s="152" t="s">
        <v>1822</v>
      </c>
      <c r="I51" s="153" t="s">
        <v>1827</v>
      </c>
      <c r="J51" s="153" t="s">
        <v>1828</v>
      </c>
      <c r="K51" s="154" t="s">
        <v>1829</v>
      </c>
    </row>
    <row r="52" spans="2:11">
      <c r="B52" s="155" t="s">
        <v>1849</v>
      </c>
      <c r="C52" s="131" t="s">
        <v>1852</v>
      </c>
      <c r="D52" s="440"/>
      <c r="E52" s="440"/>
      <c r="F52" s="440"/>
      <c r="G52" s="440"/>
      <c r="H52" s="119"/>
      <c r="I52" s="156">
        <v>605179159.60000002</v>
      </c>
      <c r="J52" s="157">
        <v>0</v>
      </c>
      <c r="K52" s="158">
        <v>0</v>
      </c>
    </row>
    <row r="53" spans="2:11">
      <c r="B53" s="155" t="s">
        <v>1830</v>
      </c>
      <c r="C53" s="131" t="s">
        <v>1853</v>
      </c>
      <c r="D53" s="440"/>
      <c r="E53" s="440"/>
      <c r="F53" s="440"/>
      <c r="G53" s="440"/>
      <c r="H53" s="119"/>
      <c r="I53" s="157">
        <v>0</v>
      </c>
      <c r="J53" s="157">
        <f>+[2]adicional!$N$109</f>
        <v>139919887.98299199</v>
      </c>
      <c r="K53" s="158">
        <f t="shared" ref="K53:K54" si="2">J53-I53</f>
        <v>139919887.98299199</v>
      </c>
    </row>
    <row r="54" spans="2:11">
      <c r="B54" s="155"/>
      <c r="C54" s="131"/>
      <c r="D54" s="438"/>
      <c r="E54" s="439"/>
      <c r="F54" s="440"/>
      <c r="G54" s="440"/>
      <c r="H54" s="119"/>
      <c r="I54" s="157"/>
      <c r="J54" s="157"/>
      <c r="K54" s="158">
        <f t="shared" si="2"/>
        <v>0</v>
      </c>
    </row>
    <row r="55" spans="2:11">
      <c r="B55" s="433" t="s">
        <v>1831</v>
      </c>
      <c r="C55" s="434"/>
      <c r="D55" s="434"/>
      <c r="E55" s="434"/>
      <c r="F55" s="434"/>
      <c r="G55" s="434"/>
      <c r="H55" s="434"/>
      <c r="I55" s="159">
        <f>SUM(I52:I54)</f>
        <v>605179159.60000002</v>
      </c>
      <c r="J55" s="159">
        <f>SUM(J52:J54)</f>
        <v>139919887.98299199</v>
      </c>
      <c r="K55" s="160">
        <f>J55+I55</f>
        <v>745099047.58299208</v>
      </c>
    </row>
    <row r="56" spans="2:11" ht="18" customHeight="1">
      <c r="B56" s="435" t="s">
        <v>1848</v>
      </c>
      <c r="C56" s="436"/>
      <c r="D56" s="436"/>
      <c r="E56" s="436"/>
      <c r="F56" s="436"/>
      <c r="G56" s="436"/>
      <c r="H56" s="436"/>
      <c r="I56" s="436"/>
      <c r="J56" s="436"/>
      <c r="K56" s="437"/>
    </row>
    <row r="57" spans="2:11" ht="168.6" customHeight="1" thickBot="1">
      <c r="B57" s="462" t="s">
        <v>1955</v>
      </c>
      <c r="C57" s="463"/>
      <c r="D57" s="463"/>
      <c r="E57" s="463"/>
      <c r="F57" s="463"/>
      <c r="G57" s="463"/>
      <c r="H57" s="463"/>
      <c r="I57" s="463"/>
      <c r="J57" s="463"/>
      <c r="K57" s="464"/>
    </row>
    <row r="58" spans="2:11" ht="14.4" thickBot="1"/>
    <row r="59" spans="2:11" ht="40.35" customHeight="1">
      <c r="B59" s="453" t="s">
        <v>1926</v>
      </c>
      <c r="C59" s="454"/>
      <c r="D59" s="454"/>
      <c r="E59" s="454"/>
      <c r="F59" s="454"/>
      <c r="G59" s="454"/>
      <c r="H59" s="454"/>
      <c r="I59" s="454"/>
      <c r="J59" s="454"/>
      <c r="K59" s="455"/>
    </row>
    <row r="60" spans="2:11" ht="33" customHeight="1">
      <c r="B60" s="518" t="s">
        <v>1873</v>
      </c>
      <c r="C60" s="519"/>
      <c r="D60" s="518" t="s">
        <v>1874</v>
      </c>
      <c r="E60" s="519"/>
      <c r="F60" s="448" t="s">
        <v>1876</v>
      </c>
      <c r="G60" s="449"/>
      <c r="H60" s="450"/>
      <c r="I60" s="441" t="s">
        <v>1882</v>
      </c>
      <c r="J60" s="441"/>
      <c r="K60" s="130" t="s">
        <v>1877</v>
      </c>
    </row>
    <row r="61" spans="2:11" ht="28.65" customHeight="1">
      <c r="B61" s="431"/>
      <c r="C61" s="432"/>
      <c r="D61" s="524"/>
      <c r="E61" s="432"/>
      <c r="F61" s="438"/>
      <c r="G61" s="451"/>
      <c r="H61" s="439"/>
      <c r="I61" s="452"/>
      <c r="J61" s="452"/>
      <c r="K61" s="161"/>
    </row>
    <row r="62" spans="2:11" ht="25.35" customHeight="1">
      <c r="B62" s="528" t="s">
        <v>1878</v>
      </c>
      <c r="C62" s="529"/>
      <c r="D62" s="529"/>
      <c r="E62" s="529"/>
      <c r="F62" s="529"/>
      <c r="G62" s="529"/>
      <c r="H62" s="529"/>
      <c r="I62" s="529"/>
      <c r="J62" s="529"/>
      <c r="K62" s="530"/>
    </row>
    <row r="63" spans="2:11" ht="25.35" customHeight="1" thickBot="1">
      <c r="B63" s="531"/>
      <c r="C63" s="532"/>
      <c r="D63" s="532"/>
      <c r="E63" s="532"/>
      <c r="F63" s="532"/>
      <c r="G63" s="532"/>
      <c r="H63" s="532"/>
      <c r="I63" s="532"/>
      <c r="J63" s="532"/>
      <c r="K63" s="533"/>
    </row>
    <row r="64" spans="2:11" ht="9" customHeight="1" thickBot="1">
      <c r="B64" s="476"/>
      <c r="C64" s="476"/>
      <c r="D64" s="476"/>
      <c r="E64" s="476"/>
      <c r="F64" s="476"/>
      <c r="G64" s="476"/>
      <c r="H64" s="476"/>
      <c r="I64" s="476"/>
      <c r="J64" s="476"/>
      <c r="K64" s="476"/>
    </row>
    <row r="65" spans="2:11" ht="48" customHeight="1">
      <c r="B65" s="453" t="s">
        <v>1951</v>
      </c>
      <c r="C65" s="454"/>
      <c r="D65" s="454"/>
      <c r="E65" s="454"/>
      <c r="F65" s="454"/>
      <c r="G65" s="454"/>
      <c r="H65" s="454"/>
      <c r="I65" s="454"/>
      <c r="J65" s="454"/>
      <c r="K65" s="455"/>
    </row>
    <row r="66" spans="2:11" ht="49.65" customHeight="1">
      <c r="B66" s="518" t="s">
        <v>1880</v>
      </c>
      <c r="C66" s="519"/>
      <c r="D66" s="518" t="s">
        <v>1879</v>
      </c>
      <c r="E66" s="519"/>
      <c r="F66" s="448" t="s">
        <v>1881</v>
      </c>
      <c r="G66" s="449"/>
      <c r="H66" s="450"/>
      <c r="I66" s="441" t="s">
        <v>1883</v>
      </c>
      <c r="J66" s="441"/>
      <c r="K66" s="130" t="s">
        <v>1884</v>
      </c>
    </row>
    <row r="67" spans="2:11">
      <c r="B67" s="534"/>
      <c r="C67" s="535"/>
      <c r="D67" s="536"/>
      <c r="E67" s="535"/>
      <c r="F67" s="537"/>
      <c r="G67" s="538"/>
      <c r="H67" s="539"/>
      <c r="I67" s="540"/>
      <c r="J67" s="540"/>
      <c r="K67" s="162"/>
    </row>
    <row r="68" spans="2:11">
      <c r="B68" s="427" t="s">
        <v>1878</v>
      </c>
      <c r="C68" s="419"/>
      <c r="D68" s="419"/>
      <c r="E68" s="419"/>
      <c r="F68" s="419"/>
      <c r="G68" s="419"/>
      <c r="H68" s="419"/>
      <c r="I68" s="419"/>
      <c r="J68" s="419"/>
      <c r="K68" s="420"/>
    </row>
    <row r="69" spans="2:11" ht="7.5" customHeight="1">
      <c r="B69" s="427"/>
      <c r="C69" s="419"/>
      <c r="D69" s="419"/>
      <c r="E69" s="419"/>
      <c r="F69" s="419"/>
      <c r="G69" s="419"/>
      <c r="H69" s="419"/>
      <c r="I69" s="419"/>
      <c r="J69" s="419"/>
      <c r="K69" s="420"/>
    </row>
    <row r="70" spans="2:11" ht="14.4" thickBot="1">
      <c r="B70" s="428" t="s">
        <v>1891</v>
      </c>
      <c r="C70" s="429"/>
      <c r="D70" s="429"/>
      <c r="E70" s="429"/>
      <c r="F70" s="429"/>
      <c r="G70" s="429"/>
      <c r="H70" s="429"/>
      <c r="I70" s="429"/>
      <c r="J70" s="429"/>
      <c r="K70" s="430"/>
    </row>
    <row r="71" spans="2:11" ht="10.65" customHeight="1" thickBot="1">
      <c r="B71" s="525"/>
      <c r="C71" s="525"/>
      <c r="D71" s="525"/>
      <c r="E71" s="525"/>
      <c r="F71" s="525"/>
      <c r="G71" s="525"/>
      <c r="H71" s="525"/>
      <c r="I71" s="525"/>
      <c r="J71" s="525"/>
      <c r="K71" s="525"/>
    </row>
    <row r="72" spans="2:11" ht="28.65" customHeight="1">
      <c r="B72" s="235" t="s">
        <v>1916</v>
      </c>
      <c r="C72" s="236"/>
      <c r="D72" s="236"/>
      <c r="E72" s="236"/>
      <c r="F72" s="236"/>
      <c r="G72" s="236"/>
      <c r="H72" s="236"/>
      <c r="I72" s="236"/>
      <c r="J72" s="236"/>
      <c r="K72" s="237"/>
    </row>
    <row r="73" spans="2:11" ht="25.65" customHeight="1">
      <c r="B73" s="520" t="s">
        <v>1910</v>
      </c>
      <c r="C73" s="521"/>
      <c r="D73" s="521"/>
      <c r="E73" s="521"/>
      <c r="F73" s="521"/>
      <c r="G73" s="521"/>
      <c r="H73" s="521"/>
      <c r="I73" s="521"/>
      <c r="J73" s="521"/>
      <c r="K73" s="522"/>
    </row>
    <row r="74" spans="2:11" ht="22.35" customHeight="1">
      <c r="B74" s="493" t="s">
        <v>1956</v>
      </c>
      <c r="C74" s="442"/>
      <c r="D74" s="442"/>
      <c r="E74" s="442"/>
      <c r="F74" s="442" t="s">
        <v>1854</v>
      </c>
      <c r="G74" s="442"/>
      <c r="H74" s="442"/>
      <c r="I74" s="442"/>
      <c r="J74" s="442"/>
      <c r="K74" s="523"/>
    </row>
    <row r="75" spans="2:11" ht="119.1" customHeight="1">
      <c r="B75" s="210" t="s">
        <v>1915</v>
      </c>
      <c r="C75" s="211"/>
      <c r="D75" s="211"/>
      <c r="E75" s="211"/>
      <c r="F75" s="440"/>
      <c r="G75" s="440"/>
      <c r="H75" s="440"/>
      <c r="I75" s="440"/>
      <c r="J75" s="440"/>
      <c r="K75" s="482"/>
    </row>
    <row r="76" spans="2:11" ht="72" customHeight="1">
      <c r="B76" s="210" t="s">
        <v>1909</v>
      </c>
      <c r="C76" s="211"/>
      <c r="D76" s="211"/>
      <c r="E76" s="211"/>
      <c r="F76" s="440"/>
      <c r="G76" s="440"/>
      <c r="H76" s="440"/>
      <c r="I76" s="440"/>
      <c r="J76" s="440"/>
      <c r="K76" s="482"/>
    </row>
    <row r="77" spans="2:11" ht="27" customHeight="1">
      <c r="B77" s="210" t="s">
        <v>1939</v>
      </c>
      <c r="C77" s="211"/>
      <c r="D77" s="211"/>
      <c r="E77" s="211"/>
      <c r="F77" s="440"/>
      <c r="G77" s="440"/>
      <c r="H77" s="440"/>
      <c r="I77" s="440"/>
      <c r="J77" s="440"/>
      <c r="K77" s="482"/>
    </row>
    <row r="78" spans="2:11" ht="81.599999999999994" customHeight="1">
      <c r="B78" s="403" t="s">
        <v>1952</v>
      </c>
      <c r="C78" s="543"/>
      <c r="D78" s="543"/>
      <c r="E78" s="543"/>
      <c r="F78" s="543"/>
      <c r="G78" s="543"/>
      <c r="H78" s="543"/>
      <c r="I78" s="543"/>
      <c r="J78" s="543"/>
      <c r="K78" s="544"/>
    </row>
    <row r="79" spans="2:11" ht="48.6" customHeight="1">
      <c r="B79" s="547" t="s">
        <v>1911</v>
      </c>
      <c r="C79" s="548"/>
      <c r="D79" s="548"/>
      <c r="E79" s="548"/>
      <c r="F79" s="548"/>
      <c r="G79" s="548"/>
      <c r="H79" s="548"/>
      <c r="I79" s="548"/>
      <c r="J79" s="548"/>
      <c r="K79" s="549"/>
    </row>
    <row r="80" spans="2:11" ht="31.35" customHeight="1">
      <c r="B80" s="493" t="s">
        <v>1956</v>
      </c>
      <c r="C80" s="442"/>
      <c r="D80" s="442"/>
      <c r="E80" s="442"/>
      <c r="F80" s="442" t="s">
        <v>1854</v>
      </c>
      <c r="G80" s="442"/>
      <c r="H80" s="442"/>
      <c r="I80" s="442"/>
      <c r="J80" s="442"/>
      <c r="K80" s="523"/>
    </row>
    <row r="81" spans="2:12" ht="75.900000000000006" customHeight="1">
      <c r="B81" s="210" t="s">
        <v>1912</v>
      </c>
      <c r="C81" s="211"/>
      <c r="D81" s="211"/>
      <c r="E81" s="211"/>
      <c r="F81" s="440"/>
      <c r="G81" s="440"/>
      <c r="H81" s="440"/>
      <c r="I81" s="440"/>
      <c r="J81" s="440"/>
      <c r="K81" s="482"/>
    </row>
    <row r="82" spans="2:12" ht="64.5" customHeight="1">
      <c r="B82" s="210" t="s">
        <v>1913</v>
      </c>
      <c r="C82" s="211"/>
      <c r="D82" s="211"/>
      <c r="E82" s="211"/>
      <c r="F82" s="440"/>
      <c r="G82" s="440"/>
      <c r="H82" s="440"/>
      <c r="I82" s="440"/>
      <c r="J82" s="440"/>
      <c r="K82" s="482"/>
    </row>
    <row r="83" spans="2:12" ht="51.9" customHeight="1">
      <c r="B83" s="210" t="s">
        <v>1914</v>
      </c>
      <c r="C83" s="211"/>
      <c r="D83" s="211"/>
      <c r="E83" s="211"/>
      <c r="F83" s="440"/>
      <c r="G83" s="440"/>
      <c r="H83" s="440"/>
      <c r="I83" s="440"/>
      <c r="J83" s="440"/>
      <c r="K83" s="482"/>
    </row>
    <row r="84" spans="2:12" ht="137.4" customHeight="1" thickBot="1">
      <c r="B84" s="545" t="s">
        <v>1953</v>
      </c>
      <c r="C84" s="484"/>
      <c r="D84" s="484"/>
      <c r="E84" s="484"/>
      <c r="F84" s="484"/>
      <c r="G84" s="484"/>
      <c r="H84" s="484"/>
      <c r="I84" s="484"/>
      <c r="J84" s="484"/>
      <c r="K84" s="485"/>
    </row>
    <row r="85" spans="2:12" ht="14.4" thickBot="1"/>
    <row r="86" spans="2:12" ht="20.399999999999999" customHeight="1">
      <c r="B86" s="541" t="s">
        <v>1907</v>
      </c>
      <c r="C86" s="542"/>
      <c r="D86" s="542"/>
      <c r="E86" s="542"/>
      <c r="F86" s="542"/>
      <c r="G86" s="542"/>
      <c r="H86" s="542"/>
      <c r="I86" s="542"/>
      <c r="J86" s="542" t="s">
        <v>1804</v>
      </c>
      <c r="K86" s="546"/>
    </row>
    <row r="87" spans="2:12" ht="30.6" customHeight="1">
      <c r="B87" s="285" t="s">
        <v>1958</v>
      </c>
      <c r="C87" s="286"/>
      <c r="D87" s="286"/>
      <c r="E87" s="286"/>
      <c r="F87" s="286"/>
      <c r="G87" s="286"/>
      <c r="H87" s="286"/>
      <c r="I87" s="286"/>
      <c r="J87" s="440" t="s">
        <v>1555</v>
      </c>
      <c r="K87" s="482"/>
    </row>
    <row r="88" spans="2:12" ht="15.6" customHeight="1">
      <c r="B88" s="285" t="s">
        <v>1957</v>
      </c>
      <c r="C88" s="286"/>
      <c r="D88" s="286"/>
      <c r="E88" s="286"/>
      <c r="F88" s="286"/>
      <c r="G88" s="286"/>
      <c r="H88" s="286"/>
      <c r="I88" s="286"/>
      <c r="J88" s="440" t="s">
        <v>1802</v>
      </c>
      <c r="K88" s="482"/>
    </row>
    <row r="89" spans="2:12" ht="20.100000000000001" customHeight="1">
      <c r="B89" s="285" t="s">
        <v>1935</v>
      </c>
      <c r="C89" s="286"/>
      <c r="D89" s="286"/>
      <c r="E89" s="286"/>
      <c r="F89" s="286"/>
      <c r="G89" s="286"/>
      <c r="H89" s="286"/>
      <c r="I89" s="286"/>
      <c r="J89" s="440" t="s">
        <v>1802</v>
      </c>
      <c r="K89" s="482"/>
    </row>
    <row r="90" spans="2:12" ht="28.65" customHeight="1" thickBot="1">
      <c r="B90" s="483" t="s">
        <v>1908</v>
      </c>
      <c r="C90" s="484"/>
      <c r="D90" s="484"/>
      <c r="E90" s="484"/>
      <c r="F90" s="484"/>
      <c r="G90" s="484"/>
      <c r="H90" s="484"/>
      <c r="I90" s="484"/>
      <c r="J90" s="484"/>
      <c r="K90" s="485"/>
    </row>
    <row r="91" spans="2:12" ht="14.4" thickBot="1"/>
    <row r="92" spans="2:12" ht="13.35" customHeight="1">
      <c r="B92" s="259" t="s">
        <v>1924</v>
      </c>
      <c r="C92" s="260"/>
      <c r="D92" s="260"/>
      <c r="E92" s="260"/>
      <c r="F92" s="260"/>
      <c r="G92" s="260"/>
      <c r="H92" s="260" t="s">
        <v>1809</v>
      </c>
      <c r="I92" s="260"/>
      <c r="J92" s="260"/>
      <c r="K92" s="261"/>
      <c r="L92" s="164"/>
    </row>
    <row r="93" spans="2:12" ht="36.6" customHeight="1">
      <c r="B93" s="262" t="s">
        <v>1960</v>
      </c>
      <c r="C93" s="264"/>
      <c r="D93" s="264"/>
      <c r="E93" s="264"/>
      <c r="F93" s="264"/>
      <c r="G93" s="264"/>
      <c r="H93" s="264"/>
      <c r="I93" s="264"/>
      <c r="J93" s="264"/>
      <c r="K93" s="477"/>
    </row>
    <row r="94" spans="2:12" ht="37.5" customHeight="1" thickBot="1">
      <c r="B94" s="480"/>
      <c r="C94" s="481" t="s">
        <v>1959</v>
      </c>
      <c r="D94" s="481"/>
      <c r="E94" s="481" t="s">
        <v>1808</v>
      </c>
      <c r="F94" s="481"/>
      <c r="G94" s="481"/>
      <c r="H94" s="478"/>
      <c r="I94" s="478"/>
      <c r="J94" s="478"/>
      <c r="K94" s="479"/>
    </row>
  </sheetData>
  <mergeCells count="150">
    <mergeCell ref="B82:E82"/>
    <mergeCell ref="F82:K82"/>
    <mergeCell ref="B83:E83"/>
    <mergeCell ref="F83:K83"/>
    <mergeCell ref="B72:K72"/>
    <mergeCell ref="B89:I89"/>
    <mergeCell ref="J89:K89"/>
    <mergeCell ref="J88:K88"/>
    <mergeCell ref="B88:I88"/>
    <mergeCell ref="B86:I86"/>
    <mergeCell ref="F75:K75"/>
    <mergeCell ref="B75:E75"/>
    <mergeCell ref="B78:K78"/>
    <mergeCell ref="B84:K84"/>
    <mergeCell ref="F77:K77"/>
    <mergeCell ref="B77:E77"/>
    <mergeCell ref="J86:K86"/>
    <mergeCell ref="B76:E76"/>
    <mergeCell ref="F76:K76"/>
    <mergeCell ref="B79:K79"/>
    <mergeCell ref="B80:E80"/>
    <mergeCell ref="F80:K80"/>
    <mergeCell ref="B81:E81"/>
    <mergeCell ref="F81:K81"/>
    <mergeCell ref="D6:K6"/>
    <mergeCell ref="F33:G33"/>
    <mergeCell ref="B28:C28"/>
    <mergeCell ref="B25:C25"/>
    <mergeCell ref="F25:G25"/>
    <mergeCell ref="B59:K59"/>
    <mergeCell ref="B60:C60"/>
    <mergeCell ref="B73:K73"/>
    <mergeCell ref="B74:E74"/>
    <mergeCell ref="F74:K74"/>
    <mergeCell ref="D60:E60"/>
    <mergeCell ref="D61:E61"/>
    <mergeCell ref="B71:K71"/>
    <mergeCell ref="B50:K50"/>
    <mergeCell ref="D51:E51"/>
    <mergeCell ref="B62:K63"/>
    <mergeCell ref="B66:C66"/>
    <mergeCell ref="D66:E66"/>
    <mergeCell ref="F66:H66"/>
    <mergeCell ref="I66:J66"/>
    <mergeCell ref="B67:C67"/>
    <mergeCell ref="D67:E67"/>
    <mergeCell ref="F67:H67"/>
    <mergeCell ref="I67:J67"/>
    <mergeCell ref="I4:K4"/>
    <mergeCell ref="B10:K10"/>
    <mergeCell ref="B12:K12"/>
    <mergeCell ref="B14:K14"/>
    <mergeCell ref="B15:K15"/>
    <mergeCell ref="B2:K2"/>
    <mergeCell ref="E3:K3"/>
    <mergeCell ref="B7:C7"/>
    <mergeCell ref="D53:E53"/>
    <mergeCell ref="F53:G53"/>
    <mergeCell ref="B47:C47"/>
    <mergeCell ref="D47:E47"/>
    <mergeCell ref="B48:C48"/>
    <mergeCell ref="D48:E48"/>
    <mergeCell ref="B43:K43"/>
    <mergeCell ref="B45:C45"/>
    <mergeCell ref="B13:K13"/>
    <mergeCell ref="B34:H34"/>
    <mergeCell ref="B39:K39"/>
    <mergeCell ref="B31:C31"/>
    <mergeCell ref="F31:G31"/>
    <mergeCell ref="B16:K16"/>
    <mergeCell ref="D7:K7"/>
    <mergeCell ref="B6:C6"/>
    <mergeCell ref="B1:K1"/>
    <mergeCell ref="G5:H5"/>
    <mergeCell ref="B27:C27"/>
    <mergeCell ref="F27:G27"/>
    <mergeCell ref="B22:C22"/>
    <mergeCell ref="F22:G22"/>
    <mergeCell ref="B23:C23"/>
    <mergeCell ref="F23:G23"/>
    <mergeCell ref="B24:C24"/>
    <mergeCell ref="F24:G24"/>
    <mergeCell ref="B18:K18"/>
    <mergeCell ref="B19:C19"/>
    <mergeCell ref="F19:G19"/>
    <mergeCell ref="B20:C20"/>
    <mergeCell ref="F20:G20"/>
    <mergeCell ref="B21:C21"/>
    <mergeCell ref="F21:G21"/>
    <mergeCell ref="G4:H4"/>
    <mergeCell ref="E4:F4"/>
    <mergeCell ref="B8:J8"/>
    <mergeCell ref="B9:C9"/>
    <mergeCell ref="D9:E9"/>
    <mergeCell ref="F9:H9"/>
    <mergeCell ref="I9:K9"/>
    <mergeCell ref="H93:K94"/>
    <mergeCell ref="B92:G92"/>
    <mergeCell ref="B93:B94"/>
    <mergeCell ref="C93:D93"/>
    <mergeCell ref="E93:G93"/>
    <mergeCell ref="C94:D94"/>
    <mergeCell ref="E94:G94"/>
    <mergeCell ref="H92:K92"/>
    <mergeCell ref="B87:I87"/>
    <mergeCell ref="J87:K87"/>
    <mergeCell ref="B90:K90"/>
    <mergeCell ref="F60:H60"/>
    <mergeCell ref="F61:H61"/>
    <mergeCell ref="I60:J60"/>
    <mergeCell ref="I61:J61"/>
    <mergeCell ref="B65:K65"/>
    <mergeCell ref="B35:K35"/>
    <mergeCell ref="B37:K37"/>
    <mergeCell ref="B57:K57"/>
    <mergeCell ref="B36:K36"/>
    <mergeCell ref="J41:K41"/>
    <mergeCell ref="B40:C41"/>
    <mergeCell ref="D40:E40"/>
    <mergeCell ref="F40:G40"/>
    <mergeCell ref="H40:I40"/>
    <mergeCell ref="J40:K40"/>
    <mergeCell ref="D41:E41"/>
    <mergeCell ref="F41:G41"/>
    <mergeCell ref="H41:I41"/>
    <mergeCell ref="B64:K64"/>
    <mergeCell ref="F26:G26"/>
    <mergeCell ref="B26:C26"/>
    <mergeCell ref="B32:C32"/>
    <mergeCell ref="F32:G32"/>
    <mergeCell ref="B68:K69"/>
    <mergeCell ref="B70:K70"/>
    <mergeCell ref="B61:C61"/>
    <mergeCell ref="B55:H55"/>
    <mergeCell ref="B56:K56"/>
    <mergeCell ref="D46:E46"/>
    <mergeCell ref="B33:C33"/>
    <mergeCell ref="F28:G28"/>
    <mergeCell ref="B29:C29"/>
    <mergeCell ref="F29:G29"/>
    <mergeCell ref="B30:C30"/>
    <mergeCell ref="F30:G30"/>
    <mergeCell ref="F54:G54"/>
    <mergeCell ref="F51:G51"/>
    <mergeCell ref="D52:E52"/>
    <mergeCell ref="F52:G52"/>
    <mergeCell ref="B46:C46"/>
    <mergeCell ref="D54:E54"/>
    <mergeCell ref="B44:K44"/>
    <mergeCell ref="D45:E4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B52:B54</xm:sqref>
        </x14:dataValidation>
        <x14:dataValidation type="list" allowBlank="1" showInputMessage="1" showErrorMessage="1" xr:uid="{00000000-0002-0000-0100-000001000000}">
          <x14:formula1>
            <xm:f>'Listas desplegables'!$G$56:$G$57</xm:f>
          </x14:formula1>
          <xm:sqref>D5 F5 I5 K5 K8 J87:K89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2"/>
  <cols>
    <col min="1" max="1" width="26.33203125" customWidth="1"/>
    <col min="2" max="2" width="89.33203125" customWidth="1"/>
    <col min="4" max="4" width="33.109375" customWidth="1"/>
    <col min="5" max="5" width="115" customWidth="1"/>
    <col min="7" max="7" width="35.33203125" customWidth="1"/>
    <col min="8" max="8" width="92.6640625" customWidth="1"/>
    <col min="10" max="10" width="16.6640625" customWidth="1"/>
    <col min="11" max="11" width="88.33203125" customWidth="1"/>
  </cols>
  <sheetData>
    <row r="1" spans="1:11">
      <c r="A1" s="550" t="s">
        <v>1632</v>
      </c>
      <c r="B1" s="550"/>
      <c r="D1" s="551" t="s">
        <v>1635</v>
      </c>
      <c r="E1" s="551"/>
      <c r="G1" s="551" t="s">
        <v>1648</v>
      </c>
      <c r="H1" s="551"/>
      <c r="J1" s="551" t="s">
        <v>1660</v>
      </c>
      <c r="K1" s="551"/>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3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6" customHeight="1">
      <c r="A6" s="65" t="s">
        <v>1703</v>
      </c>
      <c r="B6" s="65" t="s">
        <v>1704</v>
      </c>
      <c r="D6" s="69" t="s">
        <v>1673</v>
      </c>
      <c r="E6" s="65" t="s">
        <v>1657</v>
      </c>
      <c r="G6" s="65" t="s">
        <v>1670</v>
      </c>
      <c r="H6" s="65" t="s">
        <v>1671</v>
      </c>
    </row>
    <row r="7" spans="1:11" ht="141.6" customHeight="1">
      <c r="A7" s="4"/>
      <c r="B7" s="4"/>
      <c r="D7" s="69" t="s">
        <v>1674</v>
      </c>
      <c r="E7" s="65" t="s">
        <v>1655</v>
      </c>
      <c r="G7" s="65" t="s">
        <v>1678</v>
      </c>
      <c r="H7" s="67" t="s">
        <v>1679</v>
      </c>
    </row>
    <row r="8" spans="1:11" ht="103.35" customHeight="1">
      <c r="A8" s="4"/>
      <c r="B8" s="4"/>
      <c r="D8" s="68" t="s">
        <v>1665</v>
      </c>
      <c r="E8" s="65" t="s">
        <v>1664</v>
      </c>
      <c r="G8" s="71" t="s">
        <v>1696</v>
      </c>
      <c r="H8" s="71"/>
    </row>
    <row r="9" spans="1:11" ht="160.35" customHeight="1">
      <c r="A9" s="65" t="s">
        <v>1643</v>
      </c>
      <c r="B9" s="65" t="s">
        <v>1642</v>
      </c>
      <c r="D9" s="68" t="s">
        <v>1675</v>
      </c>
      <c r="E9" s="65" t="s">
        <v>1668</v>
      </c>
      <c r="G9" s="71"/>
      <c r="H9" s="71"/>
    </row>
    <row r="10" spans="1:11" ht="138.6"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7.65" customHeight="1">
      <c r="A12" s="65"/>
      <c r="B12" s="65"/>
      <c r="D12" s="70" t="s">
        <v>1680</v>
      </c>
      <c r="E12" s="65" t="s">
        <v>1681</v>
      </c>
    </row>
    <row r="13" spans="1:11" ht="356.4">
      <c r="D13" s="70" t="s">
        <v>1682</v>
      </c>
      <c r="E13" s="65" t="s">
        <v>1685</v>
      </c>
    </row>
    <row r="14" spans="1:11" ht="264">
      <c r="D14" s="70" t="s">
        <v>1686</v>
      </c>
      <c r="E14" s="65" t="s">
        <v>1687</v>
      </c>
    </row>
    <row r="15" spans="1:11" ht="57.6" customHeight="1">
      <c r="D15" s="70" t="s">
        <v>1688</v>
      </c>
      <c r="E15" s="65" t="s">
        <v>1689</v>
      </c>
    </row>
    <row r="16" spans="1:11" ht="58.35" customHeight="1">
      <c r="D16" s="70" t="s">
        <v>1690</v>
      </c>
      <c r="E16" s="65" t="s">
        <v>1691</v>
      </c>
    </row>
    <row r="17" spans="4:5" ht="156.6" customHeight="1">
      <c r="D17" s="65" t="s">
        <v>1692</v>
      </c>
      <c r="E17" s="65" t="s">
        <v>1693</v>
      </c>
    </row>
    <row r="18" spans="4:5" ht="192.6" customHeight="1">
      <c r="D18" s="65" t="s">
        <v>1698</v>
      </c>
      <c r="E18" s="65" t="s">
        <v>1694</v>
      </c>
    </row>
    <row r="19" spans="4:5" ht="170.4" customHeight="1">
      <c r="D19" s="65" t="s">
        <v>1697</v>
      </c>
      <c r="E19" s="65" t="s">
        <v>1695</v>
      </c>
    </row>
    <row r="20" spans="4:5" ht="79.2">
      <c r="D20" s="65" t="s">
        <v>1699</v>
      </c>
      <c r="E20" s="65" t="s">
        <v>1700</v>
      </c>
    </row>
    <row r="21" spans="4:5" ht="103.3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2"/>
  <cols>
    <col min="1" max="1" width="25.77734375" customWidth="1"/>
    <col min="2" max="2" width="49.33203125" customWidth="1"/>
    <col min="8" max="8" width="15.109375" customWidth="1"/>
    <col min="9" max="9" width="11.109375" customWidth="1"/>
    <col min="11" max="11" width="13" bestFit="1" customWidth="1"/>
    <col min="12" max="12" width="12.77734375" bestFit="1" customWidth="1"/>
  </cols>
  <sheetData>
    <row r="1" spans="1:11" ht="16.8">
      <c r="A1" s="62"/>
      <c r="B1" s="62"/>
      <c r="C1" s="62"/>
      <c r="D1" s="62"/>
      <c r="E1" s="62"/>
    </row>
    <row r="2" spans="1:11" ht="16.8">
      <c r="A2" s="62" t="s">
        <v>1608</v>
      </c>
      <c r="B2" s="63" t="s">
        <v>1607</v>
      </c>
      <c r="C2" s="62"/>
      <c r="D2" s="62"/>
      <c r="E2" s="62"/>
    </row>
    <row r="3" spans="1:11" ht="16.8">
      <c r="A3" s="62"/>
      <c r="B3" s="62"/>
      <c r="C3" s="62"/>
      <c r="D3" s="62"/>
      <c r="E3" s="62"/>
    </row>
    <row r="4" spans="1:11" ht="16.8">
      <c r="A4" s="62" t="s">
        <v>1609</v>
      </c>
      <c r="B4" s="62"/>
      <c r="C4" s="62"/>
      <c r="D4" s="62"/>
      <c r="E4" s="62"/>
      <c r="I4" s="1" t="s">
        <v>1610</v>
      </c>
      <c r="J4" s="1" t="s">
        <v>1611</v>
      </c>
    </row>
    <row r="5" spans="1:11" ht="16.8">
      <c r="A5" s="62" t="s">
        <v>1463</v>
      </c>
      <c r="B5" s="62"/>
      <c r="C5" s="62"/>
      <c r="I5" s="62" t="s">
        <v>284</v>
      </c>
      <c r="J5" s="62" t="s">
        <v>285</v>
      </c>
      <c r="K5" t="b">
        <f t="shared" ref="K5:K17" si="0">OR(I5="NO",J5="NO")</f>
        <v>1</v>
      </c>
    </row>
    <row r="6" spans="1:11" ht="16.8">
      <c r="A6" s="62" t="s">
        <v>1464</v>
      </c>
      <c r="B6" s="62"/>
      <c r="C6" s="62"/>
      <c r="I6" s="62" t="s">
        <v>284</v>
      </c>
      <c r="J6" s="62" t="s">
        <v>284</v>
      </c>
      <c r="K6" t="b">
        <f t="shared" si="0"/>
        <v>0</v>
      </c>
    </row>
    <row r="7" spans="1:11" ht="16.8">
      <c r="A7" s="62" t="s">
        <v>1465</v>
      </c>
      <c r="B7" s="62"/>
      <c r="C7" s="62"/>
      <c r="I7" s="62" t="s">
        <v>284</v>
      </c>
      <c r="J7" s="62" t="s">
        <v>284</v>
      </c>
      <c r="K7" t="b">
        <f t="shared" si="0"/>
        <v>0</v>
      </c>
    </row>
    <row r="8" spans="1:11" ht="16.8">
      <c r="A8" s="62" t="s">
        <v>1466</v>
      </c>
      <c r="B8" s="62"/>
      <c r="C8" s="62"/>
      <c r="I8" s="62" t="s">
        <v>284</v>
      </c>
      <c r="J8" s="62" t="s">
        <v>284</v>
      </c>
      <c r="K8" t="b">
        <f t="shared" si="0"/>
        <v>0</v>
      </c>
    </row>
    <row r="9" spans="1:11" ht="16.8">
      <c r="A9" s="62" t="s">
        <v>1467</v>
      </c>
      <c r="B9" s="62"/>
      <c r="C9" s="62"/>
      <c r="I9" s="62" t="str">
        <f>IF($B$2="VIABILIDAD","NO","SI")</f>
        <v>NO</v>
      </c>
      <c r="J9" s="62" t="s">
        <v>284</v>
      </c>
      <c r="K9" t="b">
        <f t="shared" si="0"/>
        <v>1</v>
      </c>
    </row>
    <row r="10" spans="1:11" ht="16.8">
      <c r="A10" s="62" t="s">
        <v>1468</v>
      </c>
      <c r="B10" s="62"/>
      <c r="C10" s="62"/>
      <c r="I10" s="62" t="str">
        <f t="shared" ref="I10:I15" si="1">IF($B$2="VIABILIDAD","NO","SI")</f>
        <v>NO</v>
      </c>
      <c r="J10" s="62" t="s">
        <v>284</v>
      </c>
      <c r="K10" t="b">
        <f t="shared" si="0"/>
        <v>1</v>
      </c>
    </row>
    <row r="11" spans="1:11" ht="16.8">
      <c r="A11" s="62" t="s">
        <v>1469</v>
      </c>
      <c r="B11" s="62"/>
      <c r="C11" s="62"/>
      <c r="I11" s="62" t="str">
        <f t="shared" si="1"/>
        <v>NO</v>
      </c>
      <c r="J11" s="62" t="s">
        <v>284</v>
      </c>
      <c r="K11" t="b">
        <f t="shared" si="0"/>
        <v>1</v>
      </c>
    </row>
    <row r="12" spans="1:11" ht="16.8">
      <c r="A12" s="62" t="s">
        <v>1470</v>
      </c>
      <c r="B12" s="62"/>
      <c r="C12" s="62"/>
      <c r="I12" s="62" t="s">
        <v>284</v>
      </c>
      <c r="J12" s="62" t="s">
        <v>284</v>
      </c>
      <c r="K12" t="b">
        <f t="shared" si="0"/>
        <v>0</v>
      </c>
    </row>
    <row r="13" spans="1:11" ht="16.8">
      <c r="A13" s="62" t="s">
        <v>1471</v>
      </c>
      <c r="B13" s="62"/>
      <c r="C13" s="62"/>
      <c r="I13" s="62" t="str">
        <f t="shared" si="1"/>
        <v>NO</v>
      </c>
      <c r="J13" s="62" t="s">
        <v>284</v>
      </c>
      <c r="K13" t="b">
        <f t="shared" si="0"/>
        <v>1</v>
      </c>
    </row>
    <row r="14" spans="1:11" ht="16.8">
      <c r="A14" s="62" t="s">
        <v>1472</v>
      </c>
      <c r="B14" s="62"/>
      <c r="C14" s="62"/>
      <c r="I14" s="62" t="str">
        <f t="shared" si="1"/>
        <v>NO</v>
      </c>
      <c r="J14" s="62" t="s">
        <v>284</v>
      </c>
      <c r="K14" t="b">
        <f t="shared" si="0"/>
        <v>1</v>
      </c>
    </row>
    <row r="15" spans="1:11" ht="16.8">
      <c r="A15" s="62" t="s">
        <v>1473</v>
      </c>
      <c r="B15" s="62"/>
      <c r="C15" s="62"/>
      <c r="I15" s="62" t="str">
        <f t="shared" si="1"/>
        <v>NO</v>
      </c>
      <c r="J15" s="62" t="s">
        <v>284</v>
      </c>
      <c r="K15" t="b">
        <f t="shared" si="0"/>
        <v>1</v>
      </c>
    </row>
    <row r="16" spans="1:11" ht="16.8">
      <c r="A16" s="62" t="s">
        <v>1600</v>
      </c>
      <c r="B16" s="62"/>
      <c r="C16" s="62"/>
      <c r="I16" s="62" t="s">
        <v>284</v>
      </c>
      <c r="J16" s="62" t="s">
        <v>284</v>
      </c>
      <c r="K16" t="b">
        <f t="shared" si="0"/>
        <v>0</v>
      </c>
    </row>
    <row r="17" spans="1:11" ht="16.8">
      <c r="A17" s="62" t="s">
        <v>1601</v>
      </c>
      <c r="B17" s="62"/>
      <c r="C17" s="62"/>
      <c r="I17" s="62" t="s">
        <v>284</v>
      </c>
      <c r="J17" s="62" t="s">
        <v>284</v>
      </c>
      <c r="K17" t="b">
        <f t="shared" si="0"/>
        <v>0</v>
      </c>
    </row>
    <row r="18" spans="1:11" ht="16.8">
      <c r="A18" s="62"/>
      <c r="B18" s="62"/>
      <c r="C18" s="62"/>
      <c r="H18" s="62"/>
      <c r="I18" s="62"/>
    </row>
    <row r="19" spans="1:11" ht="16.8">
      <c r="A19" s="62"/>
      <c r="B19" s="62"/>
      <c r="C19" s="62"/>
      <c r="H19" s="62"/>
      <c r="I19" s="62"/>
    </row>
    <row r="21" spans="1:11">
      <c r="A21" s="558" t="s">
        <v>1463</v>
      </c>
      <c r="B21" s="559"/>
      <c r="C21" s="559"/>
      <c r="D21" s="559"/>
      <c r="E21" s="559"/>
      <c r="F21" s="559"/>
      <c r="G21" s="559"/>
      <c r="H21" s="559"/>
      <c r="I21" s="559"/>
      <c r="J21" s="560"/>
      <c r="K21" t="b">
        <f>$K$5</f>
        <v>1</v>
      </c>
    </row>
    <row r="22" spans="1:11" ht="23.4">
      <c r="A22" s="552" t="s">
        <v>9</v>
      </c>
      <c r="B22" s="553"/>
      <c r="C22" s="554"/>
      <c r="D22" s="60" t="s">
        <v>1459</v>
      </c>
      <c r="E22" s="552" t="s">
        <v>11</v>
      </c>
      <c r="F22" s="553"/>
      <c r="G22" s="553"/>
      <c r="H22" s="553"/>
      <c r="I22" s="553"/>
      <c r="J22" s="554"/>
      <c r="K22" t="b">
        <f>$K$5</f>
        <v>1</v>
      </c>
    </row>
    <row r="23" spans="1:11">
      <c r="A23" s="555" t="s">
        <v>1602</v>
      </c>
      <c r="B23" s="556"/>
      <c r="C23" s="557"/>
      <c r="D23" s="61" t="s">
        <v>1460</v>
      </c>
      <c r="E23" s="555" t="s">
        <v>1603</v>
      </c>
      <c r="F23" s="556"/>
      <c r="G23" s="556"/>
      <c r="H23" s="556"/>
      <c r="I23" s="556"/>
      <c r="J23" s="557"/>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desplegables'!$A$242:$A$244</xm:f>
          </x14:formula1>
          <xm:sqref>D23</xm:sqref>
        </x14:dataValidation>
        <x14:dataValidation type="list" allowBlank="1" showInputMessage="1" showErrorMessage="1" xr:uid="{00000000-0002-0000-0300-000001000000}">
          <x14:formula1>
            <xm:f>'Listas desplegables'!$A$186:$A$187</xm:f>
          </x14:formula1>
          <xm:sqref>B2:B3</xm:sqref>
        </x14:dataValidation>
        <x14:dataValidation type="list" allowBlank="1" showInputMessage="1" showErrorMessage="1" xr:uid="{00000000-0002-0000-0300-000002000000}">
          <x14:formula1>
            <xm:f>'Listas desplegables'!$A$278:$A$279</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77734375" defaultRowHeight="13.2"/>
  <cols>
    <col min="1" max="1" width="21.33203125" style="16" customWidth="1"/>
    <col min="2" max="2" width="22.6640625" style="16" customWidth="1"/>
    <col min="3" max="3" width="17.109375" style="16" customWidth="1"/>
    <col min="4" max="4" width="20.33203125" style="16" customWidth="1"/>
    <col min="5" max="5" width="17.6640625" style="16" customWidth="1"/>
    <col min="6" max="6" width="15.109375" style="16" customWidth="1"/>
    <col min="7" max="7" width="11.33203125" style="16" customWidth="1"/>
    <col min="8" max="8" width="11.6640625" style="16" customWidth="1"/>
    <col min="9" max="9" width="17.109375" style="16" customWidth="1"/>
    <col min="10" max="10" width="21" style="16" customWidth="1"/>
    <col min="11" max="16384" width="8.77734375" style="16"/>
  </cols>
  <sheetData>
    <row r="1" spans="1:10" ht="21.75" customHeight="1">
      <c r="A1" s="678"/>
      <c r="B1" s="678"/>
      <c r="C1" s="678"/>
      <c r="D1" s="678"/>
      <c r="E1" s="678"/>
      <c r="F1" s="678"/>
      <c r="G1" s="678"/>
      <c r="H1" s="678"/>
      <c r="I1" s="667" t="s">
        <v>2</v>
      </c>
      <c r="J1" s="668"/>
    </row>
    <row r="2" spans="1:10" ht="28.5" customHeight="1">
      <c r="A2" s="678"/>
      <c r="B2" s="678"/>
      <c r="C2" s="678"/>
      <c r="D2" s="678"/>
      <c r="E2" s="678"/>
      <c r="F2" s="678"/>
      <c r="G2" s="678"/>
      <c r="H2" s="678"/>
      <c r="I2" s="667" t="s">
        <v>3</v>
      </c>
      <c r="J2" s="668"/>
    </row>
    <row r="3" spans="1:10" ht="22.5" customHeight="1">
      <c r="A3" s="669" t="s">
        <v>0</v>
      </c>
      <c r="B3" s="670"/>
      <c r="C3" s="670"/>
      <c r="D3" s="670"/>
      <c r="E3" s="670"/>
      <c r="F3" s="670"/>
      <c r="G3" s="670"/>
      <c r="H3" s="670"/>
      <c r="I3" s="670"/>
      <c r="J3" s="670"/>
    </row>
    <row r="4" spans="1:10" ht="20.25" customHeight="1">
      <c r="A4" s="671" t="s">
        <v>1453</v>
      </c>
      <c r="B4" s="672"/>
      <c r="C4" s="672"/>
      <c r="D4" s="672"/>
      <c r="E4" s="672"/>
      <c r="F4" s="672"/>
      <c r="G4" s="672"/>
      <c r="H4" s="672"/>
      <c r="I4" s="672"/>
      <c r="J4" s="672"/>
    </row>
    <row r="5" spans="1:10" ht="49.5" customHeight="1">
      <c r="A5" s="673" t="s">
        <v>1512</v>
      </c>
      <c r="B5" s="674"/>
      <c r="C5" s="674"/>
      <c r="D5" s="674"/>
      <c r="E5" s="674"/>
      <c r="F5" s="674"/>
      <c r="G5" s="674"/>
      <c r="H5" s="674"/>
      <c r="I5" s="674"/>
      <c r="J5" s="674"/>
    </row>
    <row r="6" spans="1:10" ht="51.75" customHeight="1">
      <c r="A6" s="675" t="s">
        <v>1444</v>
      </c>
      <c r="B6" s="676"/>
      <c r="C6" s="676"/>
      <c r="D6" s="676"/>
      <c r="E6" s="676"/>
      <c r="F6" s="676"/>
      <c r="G6" s="676"/>
      <c r="H6" s="676"/>
      <c r="I6" s="676"/>
      <c r="J6" s="676"/>
    </row>
    <row r="7" spans="1:10" ht="17.25" customHeight="1">
      <c r="A7" s="679" t="s">
        <v>4</v>
      </c>
      <c r="B7" s="679"/>
      <c r="C7" s="679"/>
      <c r="D7" s="679"/>
      <c r="E7" s="679"/>
      <c r="F7" s="679"/>
      <c r="G7" s="679"/>
      <c r="H7" s="679"/>
      <c r="I7" s="679"/>
      <c r="J7" s="679"/>
    </row>
    <row r="8" spans="1:10" ht="27.9" customHeight="1">
      <c r="A8" s="41" t="s">
        <v>5</v>
      </c>
      <c r="B8" s="565" t="s">
        <v>1568</v>
      </c>
      <c r="C8" s="565"/>
      <c r="D8" s="565"/>
      <c r="E8" s="565"/>
      <c r="F8" s="588" t="s">
        <v>6</v>
      </c>
      <c r="G8" s="588"/>
      <c r="H8" s="665" t="s">
        <v>1566</v>
      </c>
      <c r="I8" s="665"/>
      <c r="J8" s="665"/>
    </row>
    <row r="9" spans="1:10" ht="35.25" customHeight="1">
      <c r="A9" s="41" t="s">
        <v>1507</v>
      </c>
      <c r="B9" s="35" t="s">
        <v>1510</v>
      </c>
      <c r="C9" s="41" t="s">
        <v>1517</v>
      </c>
      <c r="D9" s="565" t="s">
        <v>320</v>
      </c>
      <c r="E9" s="565"/>
      <c r="F9" s="588" t="s">
        <v>289</v>
      </c>
      <c r="G9" s="588"/>
      <c r="H9" s="565" t="s">
        <v>1562</v>
      </c>
      <c r="I9" s="565"/>
      <c r="J9" s="565"/>
    </row>
    <row r="10" spans="1:10" ht="30" customHeight="1">
      <c r="A10" s="15" t="s">
        <v>1508</v>
      </c>
      <c r="B10" s="35" t="s">
        <v>1498</v>
      </c>
      <c r="C10" s="41" t="s">
        <v>18</v>
      </c>
      <c r="D10" s="565" t="s">
        <v>1567</v>
      </c>
      <c r="E10" s="565"/>
      <c r="F10" s="588" t="s">
        <v>1</v>
      </c>
      <c r="G10" s="588"/>
      <c r="H10" s="565" t="s">
        <v>1569</v>
      </c>
      <c r="I10" s="565"/>
      <c r="J10" s="565"/>
    </row>
    <row r="11" spans="1:10" ht="27.9" customHeight="1">
      <c r="A11" s="41" t="s">
        <v>7</v>
      </c>
      <c r="B11" s="42" t="s">
        <v>112</v>
      </c>
      <c r="C11" s="41" t="s">
        <v>1530</v>
      </c>
      <c r="D11" s="565" t="s">
        <v>1565</v>
      </c>
      <c r="E11" s="565"/>
      <c r="F11" s="588" t="s">
        <v>1531</v>
      </c>
      <c r="G11" s="588"/>
      <c r="H11" s="565" t="s">
        <v>1544</v>
      </c>
      <c r="I11" s="565"/>
      <c r="J11" s="565"/>
    </row>
    <row r="12" spans="1:10" ht="31.5" customHeight="1">
      <c r="A12" s="15" t="s">
        <v>1532</v>
      </c>
      <c r="B12" s="42" t="s">
        <v>325</v>
      </c>
      <c r="C12" s="15" t="s">
        <v>290</v>
      </c>
      <c r="D12" s="590">
        <v>15</v>
      </c>
      <c r="E12" s="590"/>
      <c r="F12" s="591" t="s">
        <v>321</v>
      </c>
      <c r="G12" s="591"/>
      <c r="H12" s="566" t="s">
        <v>316</v>
      </c>
      <c r="I12" s="566"/>
      <c r="J12" s="566"/>
    </row>
    <row r="13" spans="1:10" ht="23.25" customHeight="1">
      <c r="A13" s="591" t="s">
        <v>1527</v>
      </c>
      <c r="B13" s="591"/>
      <c r="C13" s="591"/>
      <c r="D13" s="591"/>
      <c r="E13" s="591"/>
      <c r="F13" s="591"/>
      <c r="G13" s="591"/>
      <c r="H13" s="591"/>
      <c r="I13" s="591"/>
      <c r="J13" s="591"/>
    </row>
    <row r="14" spans="1:10" ht="24.75" customHeight="1">
      <c r="A14" s="591" t="s">
        <v>1528</v>
      </c>
      <c r="B14" s="591"/>
      <c r="C14" s="591"/>
      <c r="D14" s="677" t="s">
        <v>1522</v>
      </c>
      <c r="E14" s="677"/>
      <c r="F14" s="677"/>
      <c r="G14" s="677"/>
      <c r="H14" s="677"/>
      <c r="I14" s="677"/>
      <c r="J14" s="677"/>
    </row>
    <row r="15" spans="1:10" ht="40.5" customHeight="1">
      <c r="A15" s="41" t="s">
        <v>1519</v>
      </c>
      <c r="B15" s="41" t="s">
        <v>1520</v>
      </c>
      <c r="C15" s="41" t="s">
        <v>326</v>
      </c>
      <c r="D15" s="592" t="s">
        <v>1570</v>
      </c>
      <c r="E15" s="592"/>
      <c r="F15" s="588" t="s">
        <v>1523</v>
      </c>
      <c r="G15" s="588"/>
      <c r="H15" s="591" t="s">
        <v>1519</v>
      </c>
      <c r="I15" s="591"/>
      <c r="J15" s="15" t="s">
        <v>1524</v>
      </c>
    </row>
    <row r="16" spans="1:10" ht="20.399999999999999" customHeight="1">
      <c r="A16" s="38">
        <v>1200</v>
      </c>
      <c r="B16" s="37" t="s">
        <v>134</v>
      </c>
      <c r="C16" s="36" t="s">
        <v>327</v>
      </c>
      <c r="D16" s="573" t="s">
        <v>1571</v>
      </c>
      <c r="E16" s="573"/>
      <c r="F16" s="574" t="s">
        <v>133</v>
      </c>
      <c r="G16" s="574"/>
      <c r="H16" s="575">
        <v>200</v>
      </c>
      <c r="I16" s="575"/>
      <c r="J16" s="49">
        <v>2021</v>
      </c>
    </row>
    <row r="17" spans="1:10" ht="20.399999999999999" customHeight="1">
      <c r="A17" s="38">
        <v>5000000</v>
      </c>
      <c r="B17" s="37" t="s">
        <v>287</v>
      </c>
      <c r="C17" s="36" t="s">
        <v>328</v>
      </c>
      <c r="D17" s="573" t="s">
        <v>1572</v>
      </c>
      <c r="E17" s="573"/>
      <c r="F17" s="574" t="s">
        <v>1526</v>
      </c>
      <c r="G17" s="574"/>
      <c r="H17" s="575">
        <v>100</v>
      </c>
      <c r="I17" s="575"/>
      <c r="J17" s="49">
        <v>2022</v>
      </c>
    </row>
    <row r="18" spans="1:10" ht="20.399999999999999" customHeight="1">
      <c r="A18" s="38"/>
      <c r="B18" s="37"/>
      <c r="C18" s="36"/>
      <c r="D18" s="573"/>
      <c r="E18" s="573"/>
      <c r="F18" s="574"/>
      <c r="G18" s="574"/>
      <c r="H18" s="575"/>
      <c r="I18" s="575"/>
      <c r="J18" s="49"/>
    </row>
    <row r="19" spans="1:10" ht="20.399999999999999" customHeight="1">
      <c r="A19" s="38"/>
      <c r="B19" s="37"/>
      <c r="C19" s="36"/>
      <c r="D19" s="573"/>
      <c r="E19" s="573"/>
      <c r="F19" s="574"/>
      <c r="G19" s="574"/>
      <c r="H19" s="575"/>
      <c r="I19" s="575"/>
      <c r="J19" s="49"/>
    </row>
    <row r="20" spans="1:10" ht="20.399999999999999" customHeight="1">
      <c r="A20" s="38"/>
      <c r="B20" s="37"/>
      <c r="C20" s="36"/>
      <c r="D20" s="573"/>
      <c r="E20" s="573"/>
      <c r="F20" s="574"/>
      <c r="G20" s="574"/>
      <c r="H20" s="575"/>
      <c r="I20" s="575"/>
      <c r="J20" s="49"/>
    </row>
    <row r="21" spans="1:10" ht="15" customHeight="1">
      <c r="A21" s="564" t="s">
        <v>1529</v>
      </c>
      <c r="B21" s="564"/>
      <c r="C21" s="38">
        <f>SUM(A16:A20)</f>
        <v>5001200</v>
      </c>
      <c r="D21" s="564" t="s">
        <v>1525</v>
      </c>
      <c r="E21" s="564"/>
      <c r="F21" s="564"/>
      <c r="G21" s="564"/>
      <c r="H21" s="593">
        <f>+H16+H17+H18+H19+H20</f>
        <v>300</v>
      </c>
      <c r="I21" s="593"/>
      <c r="J21" s="49"/>
    </row>
    <row r="22" spans="1:10" ht="30" customHeight="1">
      <c r="A22" s="591" t="s">
        <v>8</v>
      </c>
      <c r="B22" s="591"/>
      <c r="C22" s="594">
        <f>C21+H21</f>
        <v>5001500</v>
      </c>
      <c r="D22" s="595"/>
      <c r="E22" s="664" t="s">
        <v>139</v>
      </c>
      <c r="F22" s="664"/>
      <c r="G22" s="664"/>
      <c r="H22" s="664"/>
      <c r="I22" s="664"/>
      <c r="J22" s="664"/>
    </row>
    <row r="23" spans="1:10" ht="21.9" customHeight="1">
      <c r="A23" s="591"/>
      <c r="B23" s="591"/>
      <c r="C23" s="595"/>
      <c r="D23" s="595"/>
      <c r="E23" s="43" t="s">
        <v>1533</v>
      </c>
      <c r="F23" s="28" t="s">
        <v>140</v>
      </c>
      <c r="G23" s="591" t="s">
        <v>288</v>
      </c>
      <c r="H23" s="591"/>
      <c r="I23" s="665" t="s">
        <v>140</v>
      </c>
      <c r="J23" s="665"/>
    </row>
    <row r="24" spans="1:10" ht="35.25" customHeight="1">
      <c r="A24" s="15" t="s">
        <v>1433</v>
      </c>
      <c r="B24" s="39">
        <f>C23+H23</f>
        <v>0</v>
      </c>
      <c r="C24" s="41" t="s">
        <v>286</v>
      </c>
      <c r="D24" s="596"/>
      <c r="E24" s="596"/>
      <c r="F24" s="588" t="s">
        <v>1474</v>
      </c>
      <c r="G24" s="588"/>
      <c r="H24" s="565"/>
      <c r="I24" s="565"/>
      <c r="J24" s="565"/>
    </row>
    <row r="25" spans="1:10" ht="22.5" customHeight="1">
      <c r="A25" s="561" t="s">
        <v>1437</v>
      </c>
      <c r="B25" s="561"/>
      <c r="C25" s="561"/>
      <c r="D25" s="44" t="s">
        <v>22</v>
      </c>
      <c r="E25" s="561" t="s">
        <v>1438</v>
      </c>
      <c r="F25" s="561"/>
      <c r="G25" s="561"/>
      <c r="H25" s="562" t="s">
        <v>22</v>
      </c>
      <c r="I25" s="563"/>
      <c r="J25" s="563"/>
    </row>
    <row r="26" spans="1:10" ht="40.5" customHeight="1">
      <c r="A26" s="30" t="s">
        <v>291</v>
      </c>
      <c r="B26" s="576" t="s">
        <v>1462</v>
      </c>
      <c r="C26" s="576"/>
      <c r="D26" s="576"/>
      <c r="E26" s="576"/>
      <c r="F26" s="576"/>
      <c r="G26" s="576"/>
      <c r="H26" s="576"/>
      <c r="I26" s="576"/>
      <c r="J26" s="576"/>
    </row>
    <row r="27" spans="1:10" ht="40.5" customHeight="1">
      <c r="A27" s="30" t="s">
        <v>1511</v>
      </c>
      <c r="B27" s="576" t="s">
        <v>1458</v>
      </c>
      <c r="C27" s="576"/>
      <c r="D27" s="576"/>
      <c r="E27" s="576"/>
      <c r="F27" s="576"/>
      <c r="G27" s="576"/>
      <c r="H27" s="576"/>
      <c r="I27" s="576"/>
      <c r="J27" s="576"/>
    </row>
    <row r="28" spans="1:10" ht="33.75" customHeight="1">
      <c r="A28" s="591" t="s">
        <v>20</v>
      </c>
      <c r="B28" s="693"/>
      <c r="C28" s="591" t="s">
        <v>21</v>
      </c>
      <c r="D28" s="595"/>
      <c r="E28" s="591" t="s">
        <v>283</v>
      </c>
      <c r="F28" s="591"/>
      <c r="G28" s="591"/>
      <c r="H28" s="591" t="s">
        <v>311</v>
      </c>
      <c r="I28" s="591"/>
      <c r="J28" s="591"/>
    </row>
    <row r="29" spans="1:10" ht="24" customHeight="1">
      <c r="A29" s="591"/>
      <c r="B29" s="693"/>
      <c r="C29" s="591"/>
      <c r="D29" s="595"/>
      <c r="E29" s="42" t="s">
        <v>1559</v>
      </c>
      <c r="F29" s="42" t="s">
        <v>1560</v>
      </c>
      <c r="G29" s="42" t="s">
        <v>1561</v>
      </c>
      <c r="H29" s="42" t="s">
        <v>1559</v>
      </c>
      <c r="I29" s="42" t="s">
        <v>1560</v>
      </c>
      <c r="J29" s="42" t="s">
        <v>1561</v>
      </c>
    </row>
    <row r="30" spans="1:10" ht="15.9" customHeight="1">
      <c r="A30" s="591"/>
      <c r="B30" s="693"/>
      <c r="C30" s="591"/>
      <c r="D30" s="595"/>
      <c r="E30" s="28" t="s">
        <v>285</v>
      </c>
      <c r="F30" s="28" t="s">
        <v>284</v>
      </c>
      <c r="G30" s="28" t="s">
        <v>285</v>
      </c>
      <c r="H30" s="28" t="s">
        <v>284</v>
      </c>
      <c r="I30" s="28" t="s">
        <v>284</v>
      </c>
      <c r="J30" s="28" t="s">
        <v>285</v>
      </c>
    </row>
    <row r="31" spans="1:10" ht="9.9" customHeight="1">
      <c r="A31" s="589"/>
      <c r="B31" s="589"/>
      <c r="C31" s="589"/>
      <c r="D31" s="589"/>
      <c r="E31" s="589"/>
      <c r="F31" s="589"/>
      <c r="G31" s="589"/>
      <c r="H31" s="589"/>
      <c r="I31" s="589"/>
    </row>
    <row r="32" spans="1:10" ht="19.5" customHeight="1">
      <c r="A32" s="577" t="s">
        <v>1445</v>
      </c>
      <c r="B32" s="577"/>
      <c r="C32" s="577"/>
      <c r="D32" s="577"/>
      <c r="E32" s="577"/>
      <c r="F32" s="577"/>
      <c r="G32" s="577"/>
      <c r="H32" s="577"/>
      <c r="I32" s="577"/>
      <c r="J32" s="577"/>
    </row>
    <row r="33" spans="1:10" ht="14.25" customHeight="1">
      <c r="A33" s="578" t="s">
        <v>1440</v>
      </c>
      <c r="B33" s="578"/>
      <c r="C33" s="578"/>
      <c r="D33" s="578"/>
      <c r="E33" s="578"/>
      <c r="F33" s="578"/>
      <c r="G33" s="578"/>
      <c r="H33" s="578"/>
      <c r="I33" s="578"/>
      <c r="J33" s="578"/>
    </row>
    <row r="34" spans="1:10" ht="15" customHeight="1">
      <c r="A34" s="584" t="s">
        <v>1441</v>
      </c>
      <c r="B34" s="584"/>
      <c r="C34" s="584"/>
      <c r="D34" s="584"/>
      <c r="E34" s="584"/>
      <c r="F34" s="584"/>
      <c r="G34" s="584"/>
      <c r="H34" s="584"/>
      <c r="I34" s="584"/>
      <c r="J34" s="584"/>
    </row>
    <row r="35" spans="1:10" ht="15" customHeight="1">
      <c r="A35" s="682" t="s">
        <v>1443</v>
      </c>
      <c r="B35" s="682"/>
      <c r="C35" s="682"/>
      <c r="D35" s="682"/>
      <c r="E35" s="682"/>
      <c r="F35" s="682"/>
      <c r="G35" s="682"/>
      <c r="H35" s="682"/>
      <c r="I35" s="682"/>
      <c r="J35" s="682"/>
    </row>
    <row r="36" spans="1:10" ht="14.25" customHeight="1">
      <c r="A36" s="584" t="s">
        <v>331</v>
      </c>
      <c r="B36" s="584"/>
      <c r="C36" s="584"/>
      <c r="D36" s="584"/>
      <c r="E36" s="584"/>
      <c r="F36" s="584"/>
      <c r="G36" s="584"/>
      <c r="H36" s="584"/>
      <c r="I36" s="584"/>
      <c r="J36" s="584"/>
    </row>
    <row r="37" spans="1:10">
      <c r="A37" s="683" t="s">
        <v>1442</v>
      </c>
      <c r="B37" s="683"/>
      <c r="C37" s="683"/>
      <c r="D37" s="683"/>
      <c r="E37" s="683"/>
      <c r="F37" s="683"/>
      <c r="G37" s="683"/>
      <c r="H37" s="683"/>
      <c r="I37" s="683"/>
      <c r="J37" s="683"/>
    </row>
    <row r="38" spans="1:10" ht="19.5" hidden="1" customHeight="1">
      <c r="A38" s="585" t="s">
        <v>296</v>
      </c>
      <c r="B38" s="586"/>
      <c r="C38" s="586"/>
      <c r="D38" s="586"/>
      <c r="E38" s="586"/>
      <c r="F38" s="586"/>
      <c r="G38" s="586"/>
      <c r="H38" s="586"/>
      <c r="I38" s="587"/>
    </row>
    <row r="39" spans="1:10" ht="21.75" hidden="1" customHeight="1">
      <c r="A39" s="567" t="s">
        <v>9</v>
      </c>
      <c r="B39" s="568"/>
      <c r="C39" s="569"/>
      <c r="D39" s="17" t="s">
        <v>148</v>
      </c>
      <c r="E39" s="567" t="s">
        <v>11</v>
      </c>
      <c r="F39" s="568"/>
      <c r="G39" s="568"/>
      <c r="H39" s="568"/>
      <c r="I39" s="569"/>
    </row>
    <row r="40" spans="1:10" ht="51.9" hidden="1" customHeight="1">
      <c r="A40" s="570" t="s">
        <v>145</v>
      </c>
      <c r="B40" s="571"/>
      <c r="C40" s="572"/>
      <c r="D40" s="13" t="s">
        <v>10</v>
      </c>
      <c r="E40" s="570" t="s">
        <v>229</v>
      </c>
      <c r="F40" s="571"/>
      <c r="G40" s="571"/>
      <c r="H40" s="571"/>
      <c r="I40" s="572"/>
    </row>
    <row r="41" spans="1:10" ht="66" hidden="1" customHeight="1">
      <c r="A41" s="602" t="s">
        <v>146</v>
      </c>
      <c r="B41" s="603"/>
      <c r="C41" s="604"/>
      <c r="D41" s="13" t="s">
        <v>140</v>
      </c>
      <c r="E41" s="610" t="s">
        <v>143</v>
      </c>
      <c r="F41" s="611"/>
      <c r="G41" s="611"/>
      <c r="H41" s="611"/>
      <c r="I41" s="612"/>
    </row>
    <row r="42" spans="1:10" ht="22.5" hidden="1" customHeight="1">
      <c r="A42" s="605"/>
      <c r="B42" s="606"/>
      <c r="C42" s="607"/>
      <c r="D42" s="13" t="s">
        <v>10</v>
      </c>
      <c r="E42" s="610" t="s">
        <v>142</v>
      </c>
      <c r="F42" s="611"/>
      <c r="G42" s="611"/>
      <c r="H42" s="611"/>
      <c r="I42" s="612"/>
    </row>
    <row r="43" spans="1:10" ht="20.399999999999999" hidden="1" customHeight="1">
      <c r="A43" s="597"/>
      <c r="B43" s="608"/>
      <c r="C43" s="609"/>
      <c r="D43" s="13" t="s">
        <v>140</v>
      </c>
      <c r="E43" s="610" t="s">
        <v>144</v>
      </c>
      <c r="F43" s="611"/>
      <c r="G43" s="611"/>
      <c r="H43" s="611"/>
      <c r="I43" s="612"/>
    </row>
    <row r="44" spans="1:10" ht="36.9" hidden="1" customHeight="1">
      <c r="A44" s="613" t="s">
        <v>230</v>
      </c>
      <c r="B44" s="571"/>
      <c r="C44" s="572"/>
      <c r="D44" s="13" t="s">
        <v>10</v>
      </c>
      <c r="E44" s="614"/>
      <c r="F44" s="615"/>
      <c r="G44" s="615"/>
      <c r="H44" s="615"/>
      <c r="I44" s="616"/>
    </row>
    <row r="45" spans="1:10" ht="48.75" hidden="1" customHeight="1">
      <c r="A45" s="570" t="s">
        <v>147</v>
      </c>
      <c r="B45" s="571"/>
      <c r="C45" s="572"/>
      <c r="D45" s="13" t="s">
        <v>10</v>
      </c>
      <c r="E45" s="614"/>
      <c r="F45" s="615"/>
      <c r="G45" s="615"/>
      <c r="H45" s="615"/>
      <c r="I45" s="616"/>
    </row>
    <row r="46" spans="1:10" ht="23.4" hidden="1" customHeight="1"/>
    <row r="47" spans="1:10" ht="21.75" hidden="1" customHeight="1">
      <c r="A47" s="617" t="s">
        <v>298</v>
      </c>
      <c r="B47" s="582"/>
      <c r="C47" s="582"/>
      <c r="D47" s="582"/>
      <c r="E47" s="582"/>
      <c r="F47" s="582"/>
      <c r="G47" s="582"/>
      <c r="H47" s="582"/>
      <c r="I47" s="583"/>
    </row>
    <row r="48" spans="1:10" hidden="1">
      <c r="A48" s="584" t="s">
        <v>9</v>
      </c>
      <c r="B48" s="584"/>
      <c r="C48" s="584"/>
      <c r="D48" s="25" t="s">
        <v>10</v>
      </c>
      <c r="E48" s="584" t="s">
        <v>11</v>
      </c>
      <c r="F48" s="584"/>
      <c r="G48" s="584"/>
      <c r="H48" s="584"/>
      <c r="I48" s="584"/>
    </row>
    <row r="49" spans="1:9" ht="30" hidden="1" customHeight="1">
      <c r="A49" s="601" t="s">
        <v>12</v>
      </c>
      <c r="B49" s="601"/>
      <c r="C49" s="601"/>
      <c r="D49" s="13" t="s">
        <v>141</v>
      </c>
      <c r="E49" s="579"/>
      <c r="F49" s="579"/>
      <c r="G49" s="579"/>
      <c r="H49" s="579"/>
      <c r="I49" s="579"/>
    </row>
    <row r="50" spans="1:9" hidden="1">
      <c r="A50" s="580"/>
      <c r="B50" s="580"/>
      <c r="C50" s="580"/>
      <c r="D50" s="580"/>
      <c r="E50" s="580"/>
      <c r="F50" s="580"/>
      <c r="G50" s="580"/>
      <c r="H50" s="580"/>
      <c r="I50" s="580"/>
    </row>
    <row r="51" spans="1:9" ht="21" hidden="1" customHeight="1">
      <c r="A51" s="581" t="s">
        <v>297</v>
      </c>
      <c r="B51" s="582"/>
      <c r="C51" s="582"/>
      <c r="D51" s="582"/>
      <c r="E51" s="582"/>
      <c r="F51" s="582"/>
      <c r="G51" s="582"/>
      <c r="H51" s="582"/>
      <c r="I51" s="583"/>
    </row>
    <row r="52" spans="1:9" hidden="1">
      <c r="A52" s="584" t="s">
        <v>9</v>
      </c>
      <c r="B52" s="584"/>
      <c r="C52" s="584"/>
      <c r="D52" s="17" t="s">
        <v>148</v>
      </c>
      <c r="E52" s="584" t="s">
        <v>11</v>
      </c>
      <c r="F52" s="584"/>
      <c r="G52" s="584"/>
      <c r="H52" s="584"/>
      <c r="I52" s="584"/>
    </row>
    <row r="53" spans="1:9" ht="145.5" hidden="1" customHeight="1">
      <c r="A53" s="597" t="s">
        <v>153</v>
      </c>
      <c r="B53" s="598"/>
      <c r="C53" s="599"/>
      <c r="D53" s="13" t="s">
        <v>10</v>
      </c>
      <c r="E53" s="600"/>
      <c r="F53" s="600"/>
      <c r="G53" s="600"/>
      <c r="H53" s="600"/>
      <c r="I53" s="600"/>
    </row>
    <row r="54" spans="1:9" ht="36" hidden="1" customHeight="1">
      <c r="A54" s="570" t="s">
        <v>149</v>
      </c>
      <c r="B54" s="571"/>
      <c r="C54" s="572"/>
      <c r="D54" s="13" t="s">
        <v>10</v>
      </c>
      <c r="E54" s="579"/>
      <c r="F54" s="579"/>
      <c r="G54" s="579"/>
      <c r="H54" s="579"/>
      <c r="I54" s="579"/>
    </row>
    <row r="55" spans="1:9" ht="159.9" hidden="1" customHeight="1">
      <c r="A55" s="613" t="s">
        <v>231</v>
      </c>
      <c r="B55" s="619"/>
      <c r="C55" s="620"/>
      <c r="D55" s="13" t="s">
        <v>140</v>
      </c>
      <c r="E55" s="579"/>
      <c r="F55" s="579"/>
      <c r="G55" s="579"/>
      <c r="H55" s="579"/>
      <c r="I55" s="579"/>
    </row>
    <row r="56" spans="1:9" ht="38.25" hidden="1" customHeight="1">
      <c r="A56" s="570" t="s">
        <v>150</v>
      </c>
      <c r="B56" s="571"/>
      <c r="C56" s="572"/>
      <c r="D56" s="13" t="s">
        <v>10</v>
      </c>
      <c r="E56" s="614"/>
      <c r="F56" s="615"/>
      <c r="G56" s="615"/>
      <c r="H56" s="615"/>
      <c r="I56" s="616"/>
    </row>
    <row r="57" spans="1:9" ht="47.4" hidden="1" customHeight="1">
      <c r="A57" s="570" t="s">
        <v>151</v>
      </c>
      <c r="B57" s="571"/>
      <c r="C57" s="572"/>
      <c r="D57" s="13" t="s">
        <v>10</v>
      </c>
      <c r="E57" s="614"/>
      <c r="F57" s="615"/>
      <c r="G57" s="615"/>
      <c r="H57" s="615"/>
      <c r="I57" s="616"/>
    </row>
    <row r="58" spans="1:9" ht="34.5" hidden="1" customHeight="1">
      <c r="A58" s="613" t="s">
        <v>152</v>
      </c>
      <c r="B58" s="571"/>
      <c r="C58" s="572"/>
      <c r="D58" s="13" t="s">
        <v>10</v>
      </c>
      <c r="E58" s="614"/>
      <c r="F58" s="615"/>
      <c r="G58" s="615"/>
      <c r="H58" s="615"/>
      <c r="I58" s="616"/>
    </row>
    <row r="59" spans="1:9" hidden="1">
      <c r="A59" s="618"/>
      <c r="B59" s="618"/>
      <c r="C59" s="618"/>
      <c r="D59" s="618"/>
      <c r="E59" s="618"/>
      <c r="F59" s="618"/>
      <c r="G59" s="618"/>
      <c r="H59" s="618"/>
      <c r="I59" s="618"/>
    </row>
    <row r="60" spans="1:9" ht="24.9" hidden="1" customHeight="1">
      <c r="A60" s="617" t="s">
        <v>154</v>
      </c>
      <c r="B60" s="582"/>
      <c r="C60" s="582"/>
      <c r="D60" s="582"/>
      <c r="E60" s="582"/>
      <c r="F60" s="582"/>
      <c r="G60" s="582"/>
      <c r="H60" s="582"/>
      <c r="I60" s="583"/>
    </row>
    <row r="61" spans="1:9" hidden="1">
      <c r="A61" s="584" t="s">
        <v>9</v>
      </c>
      <c r="B61" s="584"/>
      <c r="C61" s="584"/>
      <c r="D61" s="17" t="s">
        <v>148</v>
      </c>
      <c r="E61" s="584" t="s">
        <v>11</v>
      </c>
      <c r="F61" s="584"/>
      <c r="G61" s="584"/>
      <c r="H61" s="584"/>
      <c r="I61" s="584"/>
    </row>
    <row r="62" spans="1:9" hidden="1">
      <c r="A62" s="621" t="s">
        <v>155</v>
      </c>
      <c r="B62" s="621"/>
      <c r="C62" s="621"/>
      <c r="D62" s="13" t="s">
        <v>141</v>
      </c>
      <c r="E62" s="579"/>
      <c r="F62" s="579"/>
      <c r="G62" s="579"/>
      <c r="H62" s="579"/>
      <c r="I62" s="579"/>
    </row>
    <row r="63" spans="1:9" ht="21.9" hidden="1" customHeight="1">
      <c r="A63" s="621" t="s">
        <v>156</v>
      </c>
      <c r="B63" s="621"/>
      <c r="C63" s="621"/>
      <c r="D63" s="13" t="s">
        <v>141</v>
      </c>
      <c r="E63" s="579"/>
      <c r="F63" s="579"/>
      <c r="G63" s="579"/>
      <c r="H63" s="579"/>
      <c r="I63" s="579"/>
    </row>
    <row r="64" spans="1:9" ht="23.4" hidden="1" customHeight="1">
      <c r="A64" s="621" t="s">
        <v>157</v>
      </c>
      <c r="B64" s="621"/>
      <c r="C64" s="621"/>
      <c r="D64" s="13" t="s">
        <v>141</v>
      </c>
      <c r="E64" s="579"/>
      <c r="F64" s="579"/>
      <c r="G64" s="579"/>
      <c r="H64" s="579"/>
      <c r="I64" s="579"/>
    </row>
    <row r="65" spans="1:9" ht="19.5" hidden="1" customHeight="1">
      <c r="A65" s="621" t="s">
        <v>158</v>
      </c>
      <c r="B65" s="621"/>
      <c r="C65" s="621"/>
      <c r="D65" s="13" t="s">
        <v>141</v>
      </c>
      <c r="E65" s="579"/>
      <c r="F65" s="579"/>
      <c r="G65" s="579"/>
      <c r="H65" s="579"/>
      <c r="I65" s="579"/>
    </row>
    <row r="66" spans="1:9" ht="34.5" hidden="1" customHeight="1">
      <c r="A66" s="621" t="s">
        <v>159</v>
      </c>
      <c r="B66" s="621"/>
      <c r="C66" s="621"/>
      <c r="D66" s="13" t="s">
        <v>141</v>
      </c>
      <c r="E66" s="579"/>
      <c r="F66" s="579"/>
      <c r="G66" s="579"/>
      <c r="H66" s="579"/>
      <c r="I66" s="579"/>
    </row>
    <row r="67" spans="1:9" hidden="1">
      <c r="A67" s="601" t="s">
        <v>160</v>
      </c>
      <c r="B67" s="621"/>
      <c r="C67" s="621"/>
      <c r="D67" s="13" t="s">
        <v>141</v>
      </c>
      <c r="E67" s="579"/>
      <c r="F67" s="579"/>
      <c r="G67" s="579"/>
      <c r="H67" s="579"/>
      <c r="I67" s="579"/>
    </row>
    <row r="68" spans="1:9" ht="28.5" hidden="1" customHeight="1">
      <c r="A68" s="621" t="s">
        <v>232</v>
      </c>
      <c r="B68" s="621"/>
      <c r="C68" s="621"/>
      <c r="D68" s="13" t="s">
        <v>10</v>
      </c>
      <c r="E68" s="614"/>
      <c r="F68" s="615"/>
      <c r="G68" s="615"/>
      <c r="H68" s="615"/>
      <c r="I68" s="616"/>
    </row>
    <row r="69" spans="1:9" hidden="1">
      <c r="A69" s="623"/>
      <c r="B69" s="623"/>
      <c r="C69" s="623"/>
      <c r="D69" s="623"/>
      <c r="E69" s="623"/>
      <c r="F69" s="623"/>
      <c r="G69" s="623"/>
      <c r="H69" s="623"/>
      <c r="I69" s="623"/>
    </row>
    <row r="70" spans="1:9" ht="23.25" hidden="1" customHeight="1">
      <c r="A70" s="617" t="s">
        <v>299</v>
      </c>
      <c r="B70" s="582"/>
      <c r="C70" s="582"/>
      <c r="D70" s="582"/>
      <c r="E70" s="582"/>
      <c r="F70" s="582"/>
      <c r="G70" s="582"/>
      <c r="H70" s="582"/>
      <c r="I70" s="583"/>
    </row>
    <row r="71" spans="1:9" hidden="1">
      <c r="A71" s="584" t="s">
        <v>9</v>
      </c>
      <c r="B71" s="584"/>
      <c r="C71" s="584"/>
      <c r="D71" s="17" t="s">
        <v>148</v>
      </c>
      <c r="E71" s="584" t="s">
        <v>11</v>
      </c>
      <c r="F71" s="584"/>
      <c r="G71" s="584"/>
      <c r="H71" s="584"/>
      <c r="I71" s="584"/>
    </row>
    <row r="72" spans="1:9" ht="69" hidden="1" customHeight="1">
      <c r="A72" s="621" t="s">
        <v>161</v>
      </c>
      <c r="B72" s="621"/>
      <c r="C72" s="621"/>
      <c r="D72" s="13" t="s">
        <v>141</v>
      </c>
      <c r="E72" s="579"/>
      <c r="F72" s="579"/>
      <c r="G72" s="579"/>
      <c r="H72" s="579"/>
      <c r="I72" s="579"/>
    </row>
    <row r="73" spans="1:9" hidden="1">
      <c r="A73" s="622"/>
      <c r="B73" s="622"/>
      <c r="C73" s="622"/>
      <c r="D73" s="622"/>
      <c r="E73" s="622"/>
      <c r="F73" s="622"/>
      <c r="G73" s="622"/>
      <c r="H73" s="622"/>
      <c r="I73" s="622"/>
    </row>
    <row r="74" spans="1:9" ht="26.25" hidden="1" customHeight="1">
      <c r="A74" s="617" t="s">
        <v>300</v>
      </c>
      <c r="B74" s="582"/>
      <c r="C74" s="582"/>
      <c r="D74" s="582"/>
      <c r="E74" s="582"/>
      <c r="F74" s="582"/>
      <c r="G74" s="582"/>
      <c r="H74" s="582"/>
      <c r="I74" s="583"/>
    </row>
    <row r="75" spans="1:9" hidden="1">
      <c r="A75" s="584" t="s">
        <v>9</v>
      </c>
      <c r="B75" s="584"/>
      <c r="C75" s="584"/>
      <c r="D75" s="17" t="s">
        <v>148</v>
      </c>
      <c r="E75" s="584" t="s">
        <v>11</v>
      </c>
      <c r="F75" s="584"/>
      <c r="G75" s="584"/>
      <c r="H75" s="584"/>
      <c r="I75" s="584"/>
    </row>
    <row r="76" spans="1:9" ht="44.25" hidden="1" customHeight="1">
      <c r="A76" s="621" t="s">
        <v>162</v>
      </c>
      <c r="B76" s="621"/>
      <c r="C76" s="621"/>
      <c r="D76" s="13" t="s">
        <v>141</v>
      </c>
      <c r="E76" s="614"/>
      <c r="F76" s="615"/>
      <c r="G76" s="615"/>
      <c r="H76" s="615"/>
      <c r="I76" s="616"/>
    </row>
    <row r="77" spans="1:9" ht="29.25" hidden="1" customHeight="1">
      <c r="A77" s="621" t="s">
        <v>163</v>
      </c>
      <c r="B77" s="621"/>
      <c r="C77" s="621"/>
      <c r="D77" s="13" t="s">
        <v>141</v>
      </c>
      <c r="E77" s="614"/>
      <c r="F77" s="615"/>
      <c r="G77" s="615"/>
      <c r="H77" s="615"/>
      <c r="I77" s="616"/>
    </row>
    <row r="78" spans="1:9" hidden="1">
      <c r="A78" s="623"/>
      <c r="B78" s="623"/>
      <c r="C78" s="623"/>
      <c r="D78" s="623"/>
      <c r="E78" s="623"/>
      <c r="F78" s="623"/>
      <c r="G78" s="623"/>
      <c r="H78" s="623"/>
      <c r="I78" s="623"/>
    </row>
    <row r="79" spans="1:9" ht="26.25" hidden="1" customHeight="1">
      <c r="A79" s="617" t="s">
        <v>301</v>
      </c>
      <c r="B79" s="582"/>
      <c r="C79" s="582"/>
      <c r="D79" s="582"/>
      <c r="E79" s="582"/>
      <c r="F79" s="582"/>
      <c r="G79" s="582"/>
      <c r="H79" s="582"/>
      <c r="I79" s="583"/>
    </row>
    <row r="80" spans="1:9" hidden="1">
      <c r="A80" s="584" t="s">
        <v>9</v>
      </c>
      <c r="B80" s="584"/>
      <c r="C80" s="584"/>
      <c r="D80" s="17" t="s">
        <v>148</v>
      </c>
      <c r="E80" s="584" t="s">
        <v>11</v>
      </c>
      <c r="F80" s="584"/>
      <c r="G80" s="584"/>
      <c r="H80" s="584"/>
      <c r="I80" s="584"/>
    </row>
    <row r="81" spans="1:9" ht="45.75" hidden="1" customHeight="1">
      <c r="A81" s="621" t="s">
        <v>164</v>
      </c>
      <c r="B81" s="621"/>
      <c r="C81" s="621"/>
      <c r="D81" s="13" t="s">
        <v>141</v>
      </c>
      <c r="E81" s="579"/>
      <c r="F81" s="579"/>
      <c r="G81" s="579"/>
      <c r="H81" s="579"/>
      <c r="I81" s="579"/>
    </row>
    <row r="82" spans="1:9" hidden="1">
      <c r="A82" s="621" t="s">
        <v>165</v>
      </c>
      <c r="B82" s="621"/>
      <c r="C82" s="621"/>
      <c r="D82" s="13" t="s">
        <v>141</v>
      </c>
      <c r="E82" s="579"/>
      <c r="F82" s="579"/>
      <c r="G82" s="579"/>
      <c r="H82" s="579"/>
      <c r="I82" s="579"/>
    </row>
    <row r="83" spans="1:9" ht="18.899999999999999" hidden="1" customHeight="1">
      <c r="A83" s="621" t="s">
        <v>166</v>
      </c>
      <c r="B83" s="621"/>
      <c r="C83" s="621"/>
      <c r="D83" s="13" t="s">
        <v>141</v>
      </c>
      <c r="E83" s="579"/>
      <c r="F83" s="579"/>
      <c r="G83" s="579"/>
      <c r="H83" s="579"/>
      <c r="I83" s="579"/>
    </row>
    <row r="84" spans="1:9" ht="27" hidden="1" customHeight="1">
      <c r="A84" s="621" t="s">
        <v>167</v>
      </c>
      <c r="B84" s="621"/>
      <c r="C84" s="621"/>
      <c r="D84" s="13" t="s">
        <v>141</v>
      </c>
      <c r="E84" s="579"/>
      <c r="F84" s="579"/>
      <c r="G84" s="579"/>
      <c r="H84" s="579"/>
      <c r="I84" s="579"/>
    </row>
    <row r="85" spans="1:9" hidden="1">
      <c r="A85" s="622"/>
      <c r="B85" s="622"/>
      <c r="C85" s="622"/>
      <c r="D85" s="622"/>
      <c r="E85" s="622"/>
      <c r="F85" s="622"/>
      <c r="G85" s="622"/>
      <c r="H85" s="622"/>
      <c r="I85" s="622"/>
    </row>
    <row r="86" spans="1:9" ht="30" hidden="1" customHeight="1">
      <c r="A86" s="617" t="s">
        <v>302</v>
      </c>
      <c r="B86" s="582"/>
      <c r="C86" s="582"/>
      <c r="D86" s="582"/>
      <c r="E86" s="582"/>
      <c r="F86" s="582"/>
      <c r="G86" s="582"/>
      <c r="H86" s="582"/>
      <c r="I86" s="583"/>
    </row>
    <row r="87" spans="1:9" hidden="1">
      <c r="A87" s="584" t="s">
        <v>9</v>
      </c>
      <c r="B87" s="584"/>
      <c r="C87" s="584"/>
      <c r="D87" s="17" t="s">
        <v>148</v>
      </c>
      <c r="E87" s="584" t="s">
        <v>11</v>
      </c>
      <c r="F87" s="584"/>
      <c r="G87" s="584"/>
      <c r="H87" s="584"/>
      <c r="I87" s="584"/>
    </row>
    <row r="88" spans="1:9" ht="20.25" hidden="1" customHeight="1">
      <c r="A88" s="621" t="s">
        <v>170</v>
      </c>
      <c r="B88" s="621"/>
      <c r="C88" s="621"/>
      <c r="D88" s="13" t="s">
        <v>141</v>
      </c>
      <c r="E88" s="579"/>
      <c r="F88" s="579"/>
      <c r="G88" s="579"/>
      <c r="H88" s="579"/>
      <c r="I88" s="579"/>
    </row>
    <row r="89" spans="1:9" ht="26.4" hidden="1" customHeight="1">
      <c r="A89" s="621" t="s">
        <v>171</v>
      </c>
      <c r="B89" s="621"/>
      <c r="C89" s="621"/>
      <c r="D89" s="13" t="s">
        <v>141</v>
      </c>
      <c r="E89" s="579"/>
      <c r="F89" s="579"/>
      <c r="G89" s="579"/>
      <c r="H89" s="579"/>
      <c r="I89" s="579"/>
    </row>
    <row r="90" spans="1:9" ht="21.75" hidden="1" customHeight="1">
      <c r="A90" s="621" t="s">
        <v>172</v>
      </c>
      <c r="B90" s="621"/>
      <c r="C90" s="621"/>
      <c r="D90" s="13" t="s">
        <v>141</v>
      </c>
      <c r="E90" s="579"/>
      <c r="F90" s="579"/>
      <c r="G90" s="579"/>
      <c r="H90" s="579"/>
      <c r="I90" s="579"/>
    </row>
    <row r="91" spans="1:9" hidden="1">
      <c r="A91" s="622"/>
      <c r="B91" s="622"/>
      <c r="C91" s="622"/>
      <c r="D91" s="622"/>
      <c r="E91" s="622"/>
      <c r="F91" s="622"/>
      <c r="G91" s="622"/>
      <c r="H91" s="622"/>
      <c r="I91" s="622"/>
    </row>
    <row r="92" spans="1:9" ht="26.4" hidden="1" customHeight="1">
      <c r="A92" s="617" t="s">
        <v>303</v>
      </c>
      <c r="B92" s="582"/>
      <c r="C92" s="582"/>
      <c r="D92" s="582"/>
      <c r="E92" s="582"/>
      <c r="F92" s="582"/>
      <c r="G92" s="582"/>
      <c r="H92" s="582"/>
      <c r="I92" s="583"/>
    </row>
    <row r="93" spans="1:9" hidden="1">
      <c r="A93" s="584" t="s">
        <v>9</v>
      </c>
      <c r="B93" s="584"/>
      <c r="C93" s="584"/>
      <c r="D93" s="17" t="s">
        <v>148</v>
      </c>
      <c r="E93" s="584" t="s">
        <v>11</v>
      </c>
      <c r="F93" s="584"/>
      <c r="G93" s="584"/>
      <c r="H93" s="584"/>
      <c r="I93" s="584"/>
    </row>
    <row r="94" spans="1:9" hidden="1">
      <c r="A94" s="621" t="s">
        <v>173</v>
      </c>
      <c r="B94" s="621"/>
      <c r="C94" s="621"/>
      <c r="D94" s="13" t="s">
        <v>141</v>
      </c>
      <c r="E94" s="579"/>
      <c r="F94" s="579"/>
      <c r="G94" s="579"/>
      <c r="H94" s="579"/>
      <c r="I94" s="579"/>
    </row>
    <row r="95" spans="1:9" ht="27.75" hidden="1" customHeight="1">
      <c r="A95" s="621" t="s">
        <v>174</v>
      </c>
      <c r="B95" s="621"/>
      <c r="C95" s="621"/>
      <c r="D95" s="13" t="s">
        <v>141</v>
      </c>
      <c r="E95" s="579"/>
      <c r="F95" s="579"/>
      <c r="G95" s="579"/>
      <c r="H95" s="579"/>
      <c r="I95" s="579"/>
    </row>
    <row r="96" spans="1:9" ht="29.25" hidden="1" customHeight="1">
      <c r="A96" s="621" t="s">
        <v>175</v>
      </c>
      <c r="B96" s="621"/>
      <c r="C96" s="621"/>
      <c r="D96" s="13" t="s">
        <v>141</v>
      </c>
      <c r="E96" s="579"/>
      <c r="F96" s="579"/>
      <c r="G96" s="579"/>
      <c r="H96" s="579"/>
      <c r="I96" s="579"/>
    </row>
    <row r="97" spans="1:9" hidden="1">
      <c r="A97" s="622"/>
      <c r="B97" s="622"/>
      <c r="C97" s="622"/>
      <c r="D97" s="622"/>
      <c r="E97" s="622"/>
      <c r="F97" s="622"/>
      <c r="G97" s="622"/>
      <c r="H97" s="622"/>
      <c r="I97" s="622"/>
    </row>
    <row r="98" spans="1:9" ht="21" hidden="1" customHeight="1">
      <c r="A98" s="617" t="s">
        <v>304</v>
      </c>
      <c r="B98" s="582"/>
      <c r="C98" s="582"/>
      <c r="D98" s="582"/>
      <c r="E98" s="582"/>
      <c r="F98" s="582"/>
      <c r="G98" s="582"/>
      <c r="H98" s="582"/>
      <c r="I98" s="583"/>
    </row>
    <row r="99" spans="1:9" hidden="1">
      <c r="A99" s="584" t="s">
        <v>9</v>
      </c>
      <c r="B99" s="584"/>
      <c r="C99" s="584"/>
      <c r="D99" s="25" t="s">
        <v>148</v>
      </c>
      <c r="E99" s="584" t="s">
        <v>11</v>
      </c>
      <c r="F99" s="584"/>
      <c r="G99" s="584"/>
      <c r="H99" s="584"/>
      <c r="I99" s="584"/>
    </row>
    <row r="100" spans="1:9" ht="76.5" hidden="1" customHeight="1">
      <c r="A100" s="601" t="s">
        <v>233</v>
      </c>
      <c r="B100" s="621"/>
      <c r="C100" s="621"/>
      <c r="D100" s="13" t="s">
        <v>141</v>
      </c>
      <c r="E100" s="579"/>
      <c r="F100" s="579"/>
      <c r="G100" s="579"/>
      <c r="H100" s="579"/>
      <c r="I100" s="579"/>
    </row>
    <row r="101" spans="1:9" ht="46.5" hidden="1" customHeight="1">
      <c r="A101" s="601" t="s">
        <v>234</v>
      </c>
      <c r="B101" s="621"/>
      <c r="C101" s="621"/>
      <c r="D101" s="13" t="s">
        <v>141</v>
      </c>
      <c r="E101" s="579"/>
      <c r="F101" s="579"/>
      <c r="G101" s="579"/>
      <c r="H101" s="579"/>
      <c r="I101" s="579"/>
    </row>
    <row r="102" spans="1:9" ht="9.9" hidden="1" customHeight="1">
      <c r="A102" s="27"/>
      <c r="B102" s="26"/>
      <c r="C102" s="26"/>
      <c r="D102" s="14"/>
      <c r="E102" s="18"/>
      <c r="F102" s="18"/>
      <c r="G102" s="18"/>
      <c r="H102" s="18"/>
      <c r="I102" s="18"/>
    </row>
    <row r="103" spans="1:9" ht="39.9" hidden="1" customHeight="1">
      <c r="A103" s="617" t="s">
        <v>305</v>
      </c>
      <c r="B103" s="582"/>
      <c r="C103" s="582"/>
      <c r="D103" s="582"/>
      <c r="E103" s="582"/>
      <c r="F103" s="582"/>
      <c r="G103" s="582"/>
      <c r="H103" s="582"/>
      <c r="I103" s="583"/>
    </row>
    <row r="104" spans="1:9" ht="9.9" hidden="1" customHeight="1">
      <c r="A104" s="584" t="s">
        <v>9</v>
      </c>
      <c r="B104" s="584"/>
      <c r="C104" s="584"/>
      <c r="D104" s="25" t="s">
        <v>148</v>
      </c>
      <c r="E104" s="584" t="s">
        <v>11</v>
      </c>
      <c r="F104" s="584"/>
      <c r="G104" s="584"/>
      <c r="H104" s="584"/>
      <c r="I104" s="584"/>
    </row>
    <row r="105" spans="1:9" ht="33" hidden="1" customHeight="1">
      <c r="A105" s="601" t="s">
        <v>235</v>
      </c>
      <c r="B105" s="621"/>
      <c r="C105" s="621"/>
      <c r="D105" s="13" t="s">
        <v>141</v>
      </c>
      <c r="E105" s="579"/>
      <c r="F105" s="579"/>
      <c r="G105" s="579"/>
      <c r="H105" s="579"/>
      <c r="I105" s="579"/>
    </row>
    <row r="106" spans="1:9" ht="33" hidden="1" customHeight="1">
      <c r="A106" s="601" t="s">
        <v>236</v>
      </c>
      <c r="B106" s="621"/>
      <c r="C106" s="621"/>
      <c r="D106" s="13" t="s">
        <v>141</v>
      </c>
      <c r="E106" s="579"/>
      <c r="F106" s="579"/>
      <c r="G106" s="579"/>
      <c r="H106" s="579"/>
      <c r="I106" s="579"/>
    </row>
    <row r="107" spans="1:9" ht="9.9" hidden="1" customHeight="1">
      <c r="A107" s="625"/>
      <c r="B107" s="625"/>
      <c r="C107" s="625"/>
      <c r="D107" s="625"/>
      <c r="E107" s="625"/>
      <c r="F107" s="625"/>
      <c r="G107" s="625"/>
      <c r="H107" s="625"/>
      <c r="I107" s="625"/>
    </row>
    <row r="108" spans="1:9" ht="21" hidden="1" customHeight="1">
      <c r="A108" s="617" t="s">
        <v>306</v>
      </c>
      <c r="B108" s="582"/>
      <c r="C108" s="582"/>
      <c r="D108" s="582"/>
      <c r="E108" s="582"/>
      <c r="F108" s="582"/>
      <c r="G108" s="582"/>
      <c r="H108" s="582"/>
      <c r="I108" s="583"/>
    </row>
    <row r="109" spans="1:9" hidden="1">
      <c r="A109" s="584" t="s">
        <v>9</v>
      </c>
      <c r="B109" s="584"/>
      <c r="C109" s="584"/>
      <c r="D109" s="25" t="s">
        <v>148</v>
      </c>
      <c r="E109" s="584" t="s">
        <v>11</v>
      </c>
      <c r="F109" s="584"/>
      <c r="G109" s="584"/>
      <c r="H109" s="584"/>
      <c r="I109" s="584"/>
    </row>
    <row r="110" spans="1:9" ht="28.5" hidden="1" customHeight="1">
      <c r="A110" s="601" t="s">
        <v>237</v>
      </c>
      <c r="B110" s="601"/>
      <c r="C110" s="601"/>
      <c r="D110" s="13" t="s">
        <v>141</v>
      </c>
      <c r="E110" s="579"/>
      <c r="F110" s="579"/>
      <c r="G110" s="579"/>
      <c r="H110" s="579"/>
      <c r="I110" s="579"/>
    </row>
    <row r="111" spans="1:9" hidden="1">
      <c r="A111" s="624"/>
      <c r="B111" s="624"/>
      <c r="C111" s="624"/>
      <c r="D111" s="624"/>
      <c r="E111" s="624"/>
      <c r="F111" s="624"/>
      <c r="G111" s="624"/>
      <c r="H111" s="19"/>
      <c r="I111" s="19"/>
    </row>
    <row r="112" spans="1:9" ht="24.9" hidden="1" customHeight="1">
      <c r="A112" s="617" t="s">
        <v>307</v>
      </c>
      <c r="B112" s="582"/>
      <c r="C112" s="582"/>
      <c r="D112" s="582"/>
      <c r="E112" s="582"/>
      <c r="F112" s="582"/>
      <c r="G112" s="582"/>
      <c r="H112" s="582"/>
      <c r="I112" s="583"/>
    </row>
    <row r="113" spans="1:9" hidden="1">
      <c r="A113" s="584" t="s">
        <v>9</v>
      </c>
      <c r="B113" s="584"/>
      <c r="C113" s="584"/>
      <c r="D113" s="25" t="s">
        <v>148</v>
      </c>
      <c r="E113" s="584" t="s">
        <v>11</v>
      </c>
      <c r="F113" s="584"/>
      <c r="G113" s="584"/>
      <c r="H113" s="584"/>
      <c r="I113" s="584"/>
    </row>
    <row r="114" spans="1:9" ht="21.9" hidden="1" customHeight="1">
      <c r="A114" s="601" t="s">
        <v>13</v>
      </c>
      <c r="B114" s="601"/>
      <c r="C114" s="601"/>
      <c r="D114" s="13" t="s">
        <v>141</v>
      </c>
      <c r="E114" s="579"/>
      <c r="F114" s="579"/>
      <c r="G114" s="579"/>
      <c r="H114" s="579"/>
      <c r="I114" s="579"/>
    </row>
    <row r="115" spans="1:9" hidden="1">
      <c r="A115" s="624"/>
      <c r="B115" s="624"/>
      <c r="C115" s="624"/>
      <c r="D115" s="624"/>
      <c r="E115" s="624"/>
      <c r="F115" s="624"/>
      <c r="G115" s="624"/>
      <c r="H115" s="19"/>
      <c r="I115" s="19"/>
    </row>
    <row r="116" spans="1:9" ht="21.9" hidden="1" customHeight="1">
      <c r="A116" s="617" t="s">
        <v>308</v>
      </c>
      <c r="B116" s="582"/>
      <c r="C116" s="582"/>
      <c r="D116" s="582"/>
      <c r="E116" s="582"/>
      <c r="F116" s="582"/>
      <c r="G116" s="582"/>
      <c r="H116" s="582"/>
      <c r="I116" s="583"/>
    </row>
    <row r="117" spans="1:9" hidden="1">
      <c r="A117" s="584" t="s">
        <v>9</v>
      </c>
      <c r="B117" s="584"/>
      <c r="C117" s="584"/>
      <c r="D117" s="25" t="s">
        <v>148</v>
      </c>
      <c r="E117" s="584" t="s">
        <v>11</v>
      </c>
      <c r="F117" s="584"/>
      <c r="G117" s="584"/>
      <c r="H117" s="584"/>
      <c r="I117" s="584"/>
    </row>
    <row r="118" spans="1:9" ht="26.25" hidden="1" customHeight="1">
      <c r="A118" s="601" t="s">
        <v>14</v>
      </c>
      <c r="B118" s="601"/>
      <c r="C118" s="601"/>
      <c r="D118" s="13" t="s">
        <v>141</v>
      </c>
      <c r="E118" s="579"/>
      <c r="F118" s="579"/>
      <c r="G118" s="579"/>
      <c r="H118" s="579"/>
      <c r="I118" s="579"/>
    </row>
    <row r="119" spans="1:9" ht="12.9" hidden="1" customHeight="1">
      <c r="A119" s="626"/>
      <c r="B119" s="626"/>
      <c r="C119" s="626"/>
      <c r="D119" s="626"/>
      <c r="E119" s="626"/>
      <c r="F119" s="626"/>
      <c r="G119" s="626"/>
      <c r="H119" s="626"/>
      <c r="I119" s="626"/>
    </row>
    <row r="120" spans="1:9" ht="33" hidden="1" customHeight="1">
      <c r="A120" s="627" t="s">
        <v>15</v>
      </c>
      <c r="B120" s="582"/>
      <c r="C120" s="582"/>
      <c r="D120" s="582"/>
      <c r="E120" s="582"/>
      <c r="F120" s="582"/>
      <c r="G120" s="582"/>
      <c r="H120" s="582"/>
      <c r="I120" s="583"/>
    </row>
    <row r="121" spans="1:9" hidden="1">
      <c r="A121" s="584" t="s">
        <v>9</v>
      </c>
      <c r="B121" s="584"/>
      <c r="C121" s="584"/>
      <c r="D121" s="25" t="s">
        <v>148</v>
      </c>
      <c r="E121" s="584" t="s">
        <v>11</v>
      </c>
      <c r="F121" s="584"/>
      <c r="G121" s="584"/>
      <c r="H121" s="584"/>
      <c r="I121" s="584"/>
    </row>
    <row r="122" spans="1:9" ht="26.25" hidden="1" customHeight="1">
      <c r="A122" s="621" t="s">
        <v>168</v>
      </c>
      <c r="B122" s="621"/>
      <c r="C122" s="621"/>
      <c r="D122" s="28" t="s">
        <v>141</v>
      </c>
      <c r="E122" s="579"/>
      <c r="F122" s="579"/>
      <c r="G122" s="579"/>
      <c r="H122" s="579"/>
      <c r="I122" s="579"/>
    </row>
    <row r="123" spans="1:9" ht="64.5" hidden="1" customHeight="1">
      <c r="A123" s="621" t="s">
        <v>169</v>
      </c>
      <c r="B123" s="621"/>
      <c r="C123" s="621"/>
      <c r="D123" s="28" t="s">
        <v>141</v>
      </c>
      <c r="E123" s="579"/>
      <c r="F123" s="579"/>
      <c r="G123" s="579"/>
      <c r="H123" s="579"/>
      <c r="I123" s="579"/>
    </row>
    <row r="124" spans="1:9" ht="13.5" hidden="1" customHeight="1">
      <c r="A124" s="628"/>
      <c r="B124" s="628"/>
      <c r="C124" s="628"/>
      <c r="D124" s="628"/>
      <c r="E124" s="628"/>
      <c r="F124" s="628"/>
      <c r="G124" s="628"/>
      <c r="H124" s="628"/>
      <c r="I124" s="628"/>
    </row>
    <row r="125" spans="1:9" ht="21.9" hidden="1" customHeight="1">
      <c r="A125" s="629" t="s">
        <v>310</v>
      </c>
      <c r="B125" s="586"/>
      <c r="C125" s="586"/>
      <c r="D125" s="586"/>
      <c r="E125" s="586"/>
      <c r="F125" s="586"/>
      <c r="G125" s="586"/>
      <c r="H125" s="586"/>
      <c r="I125" s="587"/>
    </row>
    <row r="126" spans="1:9" ht="8.4" hidden="1" customHeight="1">
      <c r="A126" s="630"/>
      <c r="B126" s="630"/>
      <c r="C126" s="630"/>
      <c r="D126" s="630"/>
      <c r="E126" s="630"/>
      <c r="F126" s="630"/>
      <c r="G126" s="630"/>
      <c r="H126" s="630"/>
      <c r="I126" s="630"/>
    </row>
    <row r="127" spans="1:9" ht="12.9" hidden="1" customHeight="1">
      <c r="A127" s="578" t="s">
        <v>309</v>
      </c>
      <c r="B127" s="578"/>
      <c r="C127" s="578"/>
      <c r="D127" s="578"/>
      <c r="E127" s="578"/>
      <c r="F127" s="578"/>
      <c r="G127" s="578"/>
      <c r="H127" s="578"/>
      <c r="I127" s="578"/>
    </row>
    <row r="128" spans="1:9" ht="7.5" hidden="1" customHeight="1">
      <c r="A128" s="631"/>
      <c r="B128" s="631"/>
      <c r="C128" s="631"/>
      <c r="D128" s="631"/>
      <c r="E128" s="631"/>
      <c r="F128" s="631"/>
      <c r="G128" s="631"/>
      <c r="H128" s="631"/>
      <c r="I128" s="631"/>
    </row>
    <row r="129" spans="1:9" ht="18.899999999999999" hidden="1" customHeight="1">
      <c r="A129" s="617" t="s">
        <v>16</v>
      </c>
      <c r="B129" s="582"/>
      <c r="C129" s="582"/>
      <c r="D129" s="582"/>
      <c r="E129" s="582"/>
      <c r="F129" s="582"/>
      <c r="G129" s="582"/>
      <c r="H129" s="582"/>
      <c r="I129" s="583"/>
    </row>
    <row r="130" spans="1:9" hidden="1">
      <c r="A130" s="584" t="s">
        <v>9</v>
      </c>
      <c r="B130" s="584"/>
      <c r="C130" s="584"/>
      <c r="D130" s="25" t="s">
        <v>148</v>
      </c>
      <c r="E130" s="584" t="s">
        <v>11</v>
      </c>
      <c r="F130" s="584"/>
      <c r="G130" s="584"/>
      <c r="H130" s="584"/>
      <c r="I130" s="584"/>
    </row>
    <row r="131" spans="1:9" ht="26.25" hidden="1" customHeight="1">
      <c r="A131" s="601" t="s">
        <v>238</v>
      </c>
      <c r="B131" s="621"/>
      <c r="C131" s="621"/>
      <c r="D131" s="13" t="s">
        <v>141</v>
      </c>
      <c r="E131" s="614"/>
      <c r="F131" s="615"/>
      <c r="G131" s="615"/>
      <c r="H131" s="615"/>
      <c r="I131" s="616"/>
    </row>
    <row r="132" spans="1:9" ht="12.9" hidden="1" customHeight="1">
      <c r="A132" s="621" t="s">
        <v>176</v>
      </c>
      <c r="B132" s="621"/>
      <c r="C132" s="621"/>
      <c r="D132" s="13" t="s">
        <v>141</v>
      </c>
      <c r="E132" s="614"/>
      <c r="F132" s="615"/>
      <c r="G132" s="615"/>
      <c r="H132" s="615"/>
      <c r="I132" s="616"/>
    </row>
    <row r="133" spans="1:9" ht="12.9" hidden="1" customHeight="1">
      <c r="A133" s="621" t="s">
        <v>177</v>
      </c>
      <c r="B133" s="621"/>
      <c r="C133" s="621"/>
      <c r="D133" s="13" t="s">
        <v>141</v>
      </c>
      <c r="E133" s="614"/>
      <c r="F133" s="615"/>
      <c r="G133" s="615"/>
      <c r="H133" s="615"/>
      <c r="I133" s="616"/>
    </row>
    <row r="134" spans="1:9" ht="12.9" hidden="1" customHeight="1">
      <c r="A134" s="621" t="s">
        <v>178</v>
      </c>
      <c r="B134" s="621"/>
      <c r="C134" s="621"/>
      <c r="D134" s="13" t="s">
        <v>141</v>
      </c>
      <c r="E134" s="614"/>
      <c r="F134" s="615"/>
      <c r="G134" s="615"/>
      <c r="H134" s="615"/>
      <c r="I134" s="616"/>
    </row>
    <row r="135" spans="1:9" ht="12.9" hidden="1" customHeight="1">
      <c r="A135" s="621" t="s">
        <v>179</v>
      </c>
      <c r="B135" s="621"/>
      <c r="C135" s="621"/>
      <c r="D135" s="13" t="s">
        <v>141</v>
      </c>
      <c r="E135" s="614"/>
      <c r="F135" s="615"/>
      <c r="G135" s="615"/>
      <c r="H135" s="615"/>
      <c r="I135" s="616"/>
    </row>
    <row r="136" spans="1:9" ht="12.9" hidden="1" customHeight="1">
      <c r="A136" s="621" t="s">
        <v>180</v>
      </c>
      <c r="B136" s="621"/>
      <c r="C136" s="621"/>
      <c r="D136" s="13" t="s">
        <v>141</v>
      </c>
      <c r="E136" s="614"/>
      <c r="F136" s="615"/>
      <c r="G136" s="615"/>
      <c r="H136" s="615"/>
      <c r="I136" s="616"/>
    </row>
    <row r="137" spans="1:9" ht="23.4" hidden="1" customHeight="1">
      <c r="A137" s="621" t="s">
        <v>181</v>
      </c>
      <c r="B137" s="621"/>
      <c r="C137" s="621"/>
      <c r="D137" s="13" t="s">
        <v>141</v>
      </c>
      <c r="E137" s="614"/>
      <c r="F137" s="615"/>
      <c r="G137" s="615"/>
      <c r="H137" s="615"/>
      <c r="I137" s="616"/>
    </row>
    <row r="138" spans="1:9" ht="12.9" hidden="1" customHeight="1">
      <c r="A138" s="621" t="s">
        <v>182</v>
      </c>
      <c r="B138" s="621"/>
      <c r="C138" s="621"/>
      <c r="D138" s="13" t="s">
        <v>141</v>
      </c>
      <c r="E138" s="579"/>
      <c r="F138" s="579"/>
      <c r="G138" s="579"/>
      <c r="H138" s="579"/>
      <c r="I138" s="579"/>
    </row>
    <row r="139" spans="1:9" ht="24.9" hidden="1" customHeight="1">
      <c r="A139" s="570" t="s">
        <v>183</v>
      </c>
      <c r="B139" s="571"/>
      <c r="C139" s="572"/>
      <c r="D139" s="13" t="s">
        <v>141</v>
      </c>
      <c r="E139" s="579"/>
      <c r="F139" s="579"/>
      <c r="G139" s="579"/>
      <c r="H139" s="579"/>
      <c r="I139" s="579"/>
    </row>
    <row r="140" spans="1:9" ht="12.9" hidden="1" customHeight="1">
      <c r="A140" s="570" t="s">
        <v>184</v>
      </c>
      <c r="B140" s="571"/>
      <c r="C140" s="572"/>
      <c r="D140" s="13" t="s">
        <v>141</v>
      </c>
      <c r="E140" s="614"/>
      <c r="F140" s="615"/>
      <c r="G140" s="615"/>
      <c r="H140" s="615"/>
      <c r="I140" s="616"/>
    </row>
    <row r="141" spans="1:9" hidden="1">
      <c r="A141" s="632"/>
      <c r="B141" s="632"/>
      <c r="C141" s="632"/>
      <c r="D141" s="632"/>
      <c r="E141" s="632"/>
      <c r="F141" s="632"/>
      <c r="G141" s="632"/>
      <c r="H141" s="632"/>
      <c r="I141" s="632"/>
    </row>
    <row r="142" spans="1:9" ht="31.5" hidden="1" customHeight="1">
      <c r="A142" s="617" t="s">
        <v>240</v>
      </c>
      <c r="B142" s="582"/>
      <c r="C142" s="582"/>
      <c r="D142" s="582"/>
      <c r="E142" s="582"/>
      <c r="F142" s="582"/>
      <c r="G142" s="582"/>
      <c r="H142" s="582"/>
      <c r="I142" s="583"/>
    </row>
    <row r="143" spans="1:9" hidden="1">
      <c r="A143" s="584" t="s">
        <v>9</v>
      </c>
      <c r="B143" s="584"/>
      <c r="C143" s="584"/>
      <c r="D143" s="25" t="s">
        <v>148</v>
      </c>
      <c r="E143" s="584" t="s">
        <v>11</v>
      </c>
      <c r="F143" s="584"/>
      <c r="G143" s="584"/>
      <c r="H143" s="584"/>
      <c r="I143" s="584"/>
    </row>
    <row r="144" spans="1:9" ht="35.4" hidden="1" customHeight="1">
      <c r="A144" s="621" t="s">
        <v>185</v>
      </c>
      <c r="B144" s="621"/>
      <c r="C144" s="621"/>
      <c r="D144" s="13" t="s">
        <v>141</v>
      </c>
      <c r="E144" s="579"/>
      <c r="F144" s="579"/>
      <c r="G144" s="579"/>
      <c r="H144" s="579"/>
      <c r="I144" s="579"/>
    </row>
    <row r="145" spans="1:9" ht="12.9" hidden="1" customHeight="1">
      <c r="A145" s="621" t="s">
        <v>186</v>
      </c>
      <c r="B145" s="621"/>
      <c r="C145" s="621"/>
      <c r="D145" s="13" t="s">
        <v>141</v>
      </c>
      <c r="E145" s="579"/>
      <c r="F145" s="579"/>
      <c r="G145" s="579"/>
      <c r="H145" s="579"/>
      <c r="I145" s="579"/>
    </row>
    <row r="146" spans="1:9" ht="12.9" hidden="1" customHeight="1">
      <c r="A146" s="621" t="s">
        <v>187</v>
      </c>
      <c r="B146" s="621"/>
      <c r="C146" s="621"/>
      <c r="D146" s="13" t="s">
        <v>141</v>
      </c>
      <c r="E146" s="579"/>
      <c r="F146" s="579"/>
      <c r="G146" s="579"/>
      <c r="H146" s="579"/>
      <c r="I146" s="579"/>
    </row>
    <row r="147" spans="1:9" ht="12.9" hidden="1" customHeight="1">
      <c r="A147" s="621" t="s">
        <v>188</v>
      </c>
      <c r="B147" s="621"/>
      <c r="C147" s="621"/>
      <c r="D147" s="13" t="s">
        <v>141</v>
      </c>
      <c r="E147" s="579"/>
      <c r="F147" s="579"/>
      <c r="G147" s="579"/>
      <c r="H147" s="579"/>
      <c r="I147" s="579"/>
    </row>
    <row r="148" spans="1:9" ht="12.9" hidden="1" customHeight="1">
      <c r="A148" s="621" t="s">
        <v>189</v>
      </c>
      <c r="B148" s="621"/>
      <c r="C148" s="621"/>
      <c r="D148" s="13" t="s">
        <v>141</v>
      </c>
      <c r="E148" s="579"/>
      <c r="F148" s="579"/>
      <c r="G148" s="579"/>
      <c r="H148" s="579"/>
      <c r="I148" s="579"/>
    </row>
    <row r="149" spans="1:9" ht="22.5" hidden="1" customHeight="1">
      <c r="A149" s="621" t="s">
        <v>190</v>
      </c>
      <c r="B149" s="621"/>
      <c r="C149" s="621"/>
      <c r="D149" s="13" t="s">
        <v>141</v>
      </c>
      <c r="E149" s="579"/>
      <c r="F149" s="579"/>
      <c r="G149" s="579"/>
      <c r="H149" s="579"/>
      <c r="I149" s="579"/>
    </row>
    <row r="150" spans="1:9" ht="22.5" hidden="1" customHeight="1">
      <c r="A150" s="621" t="s">
        <v>191</v>
      </c>
      <c r="B150" s="621"/>
      <c r="C150" s="621"/>
      <c r="D150" s="13" t="s">
        <v>141</v>
      </c>
      <c r="E150" s="579"/>
      <c r="F150" s="579"/>
      <c r="G150" s="579"/>
      <c r="H150" s="579"/>
      <c r="I150" s="579"/>
    </row>
    <row r="151" spans="1:9" ht="22.5" hidden="1" customHeight="1">
      <c r="A151" s="621" t="s">
        <v>192</v>
      </c>
      <c r="B151" s="621"/>
      <c r="C151" s="621"/>
      <c r="D151" s="13" t="s">
        <v>141</v>
      </c>
      <c r="E151" s="579"/>
      <c r="F151" s="579"/>
      <c r="G151" s="579"/>
      <c r="H151" s="579"/>
      <c r="I151" s="579"/>
    </row>
    <row r="152" spans="1:9" ht="22.5" hidden="1" customHeight="1">
      <c r="A152" s="621" t="s">
        <v>227</v>
      </c>
      <c r="B152" s="621"/>
      <c r="C152" s="621"/>
      <c r="D152" s="13" t="s">
        <v>141</v>
      </c>
      <c r="E152" s="579"/>
      <c r="F152" s="579"/>
      <c r="G152" s="579"/>
      <c r="H152" s="579"/>
      <c r="I152" s="579"/>
    </row>
    <row r="153" spans="1:9" ht="22.5" hidden="1" customHeight="1">
      <c r="A153" s="621" t="s">
        <v>193</v>
      </c>
      <c r="B153" s="621"/>
      <c r="C153" s="621"/>
      <c r="D153" s="13" t="s">
        <v>141</v>
      </c>
      <c r="E153" s="579"/>
      <c r="F153" s="579"/>
      <c r="G153" s="579"/>
      <c r="H153" s="579"/>
      <c r="I153" s="579"/>
    </row>
    <row r="154" spans="1:9" ht="22.5" hidden="1" customHeight="1">
      <c r="A154" s="621" t="s">
        <v>194</v>
      </c>
      <c r="B154" s="621"/>
      <c r="C154" s="621"/>
      <c r="D154" s="13" t="s">
        <v>141</v>
      </c>
      <c r="E154" s="579"/>
      <c r="F154" s="579"/>
      <c r="G154" s="579"/>
      <c r="H154" s="579"/>
      <c r="I154" s="579"/>
    </row>
    <row r="155" spans="1:9" ht="22.5" hidden="1" customHeight="1">
      <c r="A155" s="621" t="s">
        <v>195</v>
      </c>
      <c r="B155" s="621"/>
      <c r="C155" s="621"/>
      <c r="D155" s="13" t="s">
        <v>141</v>
      </c>
      <c r="E155" s="579"/>
      <c r="F155" s="579"/>
      <c r="G155" s="579"/>
      <c r="H155" s="579"/>
      <c r="I155" s="579"/>
    </row>
    <row r="156" spans="1:9" ht="22.5" hidden="1" customHeight="1">
      <c r="A156" s="621" t="s">
        <v>196</v>
      </c>
      <c r="B156" s="621"/>
      <c r="C156" s="621"/>
      <c r="D156" s="13" t="s">
        <v>141</v>
      </c>
      <c r="E156" s="579"/>
      <c r="F156" s="579"/>
      <c r="G156" s="579"/>
      <c r="H156" s="579"/>
      <c r="I156" s="579"/>
    </row>
    <row r="157" spans="1:9" ht="22.5" hidden="1" customHeight="1">
      <c r="A157" s="621" t="s">
        <v>197</v>
      </c>
      <c r="B157" s="621"/>
      <c r="C157" s="621"/>
      <c r="D157" s="13" t="s">
        <v>141</v>
      </c>
      <c r="E157" s="579"/>
      <c r="F157" s="579"/>
      <c r="G157" s="579"/>
      <c r="H157" s="579"/>
      <c r="I157" s="579"/>
    </row>
    <row r="158" spans="1:9" ht="22.5" hidden="1" customHeight="1">
      <c r="A158" s="621" t="s">
        <v>198</v>
      </c>
      <c r="B158" s="621"/>
      <c r="C158" s="621"/>
      <c r="D158" s="13" t="s">
        <v>141</v>
      </c>
      <c r="E158" s="579"/>
      <c r="F158" s="579"/>
      <c r="G158" s="579"/>
      <c r="H158" s="579"/>
      <c r="I158" s="579"/>
    </row>
    <row r="159" spans="1:9" hidden="1">
      <c r="A159" s="624"/>
      <c r="B159" s="624"/>
      <c r="C159" s="624"/>
      <c r="D159" s="624"/>
      <c r="E159" s="624"/>
      <c r="F159" s="624"/>
      <c r="G159" s="624"/>
      <c r="H159" s="19"/>
      <c r="I159" s="19"/>
    </row>
    <row r="160" spans="1:9" ht="24.9" hidden="1" customHeight="1">
      <c r="A160" s="617" t="s">
        <v>239</v>
      </c>
      <c r="B160" s="582"/>
      <c r="C160" s="582"/>
      <c r="D160" s="582"/>
      <c r="E160" s="582"/>
      <c r="F160" s="582"/>
      <c r="G160" s="582"/>
      <c r="H160" s="582"/>
      <c r="I160" s="583"/>
    </row>
    <row r="161" spans="1:9" hidden="1">
      <c r="A161" s="584" t="s">
        <v>9</v>
      </c>
      <c r="B161" s="584"/>
      <c r="C161" s="584"/>
      <c r="D161" s="25" t="s">
        <v>148</v>
      </c>
      <c r="E161" s="584" t="s">
        <v>11</v>
      </c>
      <c r="F161" s="584"/>
      <c r="G161" s="584"/>
      <c r="H161" s="584"/>
      <c r="I161" s="584"/>
    </row>
    <row r="162" spans="1:9" hidden="1">
      <c r="A162" s="621" t="s">
        <v>199</v>
      </c>
      <c r="B162" s="621"/>
      <c r="C162" s="621"/>
      <c r="D162" s="13" t="s">
        <v>141</v>
      </c>
      <c r="E162" s="579"/>
      <c r="F162" s="579"/>
      <c r="G162" s="579"/>
      <c r="H162" s="579"/>
      <c r="I162" s="579"/>
    </row>
    <row r="163" spans="1:9" hidden="1">
      <c r="A163" s="621" t="s">
        <v>200</v>
      </c>
      <c r="B163" s="621"/>
      <c r="C163" s="621"/>
      <c r="D163" s="13" t="s">
        <v>141</v>
      </c>
      <c r="E163" s="579"/>
      <c r="F163" s="579"/>
      <c r="G163" s="579"/>
      <c r="H163" s="579"/>
      <c r="I163" s="579"/>
    </row>
    <row r="164" spans="1:9" hidden="1">
      <c r="A164" s="621" t="s">
        <v>201</v>
      </c>
      <c r="B164" s="621"/>
      <c r="C164" s="621"/>
      <c r="D164" s="13" t="s">
        <v>141</v>
      </c>
      <c r="E164" s="579"/>
      <c r="F164" s="579"/>
      <c r="G164" s="579"/>
      <c r="H164" s="579"/>
      <c r="I164" s="579"/>
    </row>
    <row r="165" spans="1:9" ht="29.4" hidden="1" customHeight="1">
      <c r="A165" s="621" t="s">
        <v>202</v>
      </c>
      <c r="B165" s="621"/>
      <c r="C165" s="621"/>
      <c r="D165" s="13" t="s">
        <v>141</v>
      </c>
      <c r="E165" s="579"/>
      <c r="F165" s="579"/>
      <c r="G165" s="579"/>
      <c r="H165" s="579"/>
      <c r="I165" s="579"/>
    </row>
    <row r="166" spans="1:9" hidden="1">
      <c r="A166" s="624"/>
      <c r="B166" s="624"/>
      <c r="C166" s="624"/>
      <c r="D166" s="624"/>
      <c r="E166" s="624"/>
      <c r="F166" s="624"/>
      <c r="G166" s="624"/>
      <c r="H166" s="19"/>
      <c r="I166" s="19"/>
    </row>
    <row r="167" spans="1:9" ht="30" hidden="1" customHeight="1">
      <c r="A167" s="617" t="s">
        <v>241</v>
      </c>
      <c r="B167" s="582"/>
      <c r="C167" s="582"/>
      <c r="D167" s="582"/>
      <c r="E167" s="582"/>
      <c r="F167" s="582"/>
      <c r="G167" s="582"/>
      <c r="H167" s="582"/>
      <c r="I167" s="583"/>
    </row>
    <row r="168" spans="1:9" hidden="1">
      <c r="A168" s="584" t="s">
        <v>9</v>
      </c>
      <c r="B168" s="584"/>
      <c r="C168" s="584"/>
      <c r="D168" s="25" t="s">
        <v>148</v>
      </c>
      <c r="E168" s="584" t="s">
        <v>11</v>
      </c>
      <c r="F168" s="584"/>
      <c r="G168" s="584"/>
      <c r="H168" s="584"/>
      <c r="I168" s="584"/>
    </row>
    <row r="169" spans="1:9" ht="15.9" hidden="1" customHeight="1">
      <c r="A169" s="621" t="s">
        <v>203</v>
      </c>
      <c r="B169" s="621"/>
      <c r="C169" s="621"/>
      <c r="D169" s="13" t="s">
        <v>141</v>
      </c>
      <c r="E169" s="579"/>
      <c r="F169" s="579"/>
      <c r="G169" s="579"/>
      <c r="H169" s="579"/>
      <c r="I169" s="579"/>
    </row>
    <row r="170" spans="1:9" ht="16.5" hidden="1" customHeight="1">
      <c r="A170" s="621" t="s">
        <v>204</v>
      </c>
      <c r="B170" s="621"/>
      <c r="C170" s="621"/>
      <c r="D170" s="13" t="s">
        <v>141</v>
      </c>
      <c r="E170" s="579"/>
      <c r="F170" s="579"/>
      <c r="G170" s="579"/>
      <c r="H170" s="579"/>
      <c r="I170" s="579"/>
    </row>
    <row r="171" spans="1:9" hidden="1">
      <c r="A171" s="624"/>
      <c r="B171" s="624"/>
      <c r="C171" s="624"/>
      <c r="D171" s="624"/>
      <c r="E171" s="624"/>
      <c r="F171" s="624"/>
      <c r="G171" s="624"/>
      <c r="H171" s="19"/>
      <c r="I171" s="19"/>
    </row>
    <row r="172" spans="1:9" ht="22.5" hidden="1" customHeight="1">
      <c r="A172" s="617" t="s">
        <v>242</v>
      </c>
      <c r="B172" s="582"/>
      <c r="C172" s="582"/>
      <c r="D172" s="582"/>
      <c r="E172" s="582"/>
      <c r="F172" s="582"/>
      <c r="G172" s="582"/>
      <c r="H172" s="582"/>
      <c r="I172" s="583"/>
    </row>
    <row r="173" spans="1:9" hidden="1">
      <c r="A173" s="584" t="s">
        <v>9</v>
      </c>
      <c r="B173" s="584"/>
      <c r="C173" s="584"/>
      <c r="D173" s="25" t="s">
        <v>148</v>
      </c>
      <c r="E173" s="584" t="s">
        <v>11</v>
      </c>
      <c r="F173" s="584"/>
      <c r="G173" s="584"/>
      <c r="H173" s="584"/>
      <c r="I173" s="584"/>
    </row>
    <row r="174" spans="1:9" hidden="1">
      <c r="A174" s="621" t="s">
        <v>205</v>
      </c>
      <c r="B174" s="621"/>
      <c r="C174" s="621"/>
      <c r="D174" s="13" t="s">
        <v>141</v>
      </c>
      <c r="E174" s="579"/>
      <c r="F174" s="579"/>
      <c r="G174" s="579"/>
      <c r="H174" s="579"/>
      <c r="I174" s="579"/>
    </row>
    <row r="175" spans="1:9" ht="48" hidden="1" customHeight="1">
      <c r="A175" s="621" t="s">
        <v>228</v>
      </c>
      <c r="B175" s="621"/>
      <c r="C175" s="621"/>
      <c r="D175" s="13" t="s">
        <v>141</v>
      </c>
      <c r="E175" s="579"/>
      <c r="F175" s="579"/>
      <c r="G175" s="579"/>
      <c r="H175" s="579"/>
      <c r="I175" s="579"/>
    </row>
    <row r="176" spans="1:9" hidden="1">
      <c r="A176" s="621" t="s">
        <v>206</v>
      </c>
      <c r="B176" s="621"/>
      <c r="C176" s="621"/>
      <c r="D176" s="13" t="s">
        <v>141</v>
      </c>
      <c r="E176" s="579"/>
      <c r="F176" s="579"/>
      <c r="G176" s="579"/>
      <c r="H176" s="579"/>
      <c r="I176" s="579"/>
    </row>
    <row r="177" spans="1:9" hidden="1">
      <c r="A177" s="621" t="s">
        <v>207</v>
      </c>
      <c r="B177" s="621"/>
      <c r="C177" s="621"/>
      <c r="D177" s="13" t="s">
        <v>141</v>
      </c>
      <c r="E177" s="579"/>
      <c r="F177" s="579"/>
      <c r="G177" s="579"/>
      <c r="H177" s="579"/>
      <c r="I177" s="579"/>
    </row>
    <row r="178" spans="1:9" hidden="1">
      <c r="A178" s="621" t="s">
        <v>208</v>
      </c>
      <c r="B178" s="621"/>
      <c r="C178" s="621"/>
      <c r="D178" s="13" t="s">
        <v>141</v>
      </c>
      <c r="E178" s="579"/>
      <c r="F178" s="579"/>
      <c r="G178" s="579"/>
      <c r="H178" s="579"/>
      <c r="I178" s="579"/>
    </row>
    <row r="179" spans="1:9" hidden="1">
      <c r="A179" s="621" t="s">
        <v>209</v>
      </c>
      <c r="B179" s="621"/>
      <c r="C179" s="621"/>
      <c r="D179" s="13" t="s">
        <v>141</v>
      </c>
      <c r="E179" s="579"/>
      <c r="F179" s="579"/>
      <c r="G179" s="579"/>
      <c r="H179" s="579"/>
      <c r="I179" s="579"/>
    </row>
    <row r="180" spans="1:9" hidden="1">
      <c r="A180" s="621" t="s">
        <v>210</v>
      </c>
      <c r="B180" s="621"/>
      <c r="C180" s="621"/>
      <c r="D180" s="13" t="s">
        <v>141</v>
      </c>
      <c r="E180" s="614"/>
      <c r="F180" s="615"/>
      <c r="G180" s="615"/>
      <c r="H180" s="615"/>
      <c r="I180" s="616"/>
    </row>
    <row r="181" spans="1:9" hidden="1">
      <c r="A181" s="624"/>
      <c r="B181" s="624"/>
      <c r="C181" s="624"/>
      <c r="D181" s="624"/>
      <c r="E181" s="624"/>
      <c r="F181" s="624"/>
      <c r="G181" s="624"/>
      <c r="H181" s="19"/>
      <c r="I181" s="19"/>
    </row>
    <row r="182" spans="1:9" ht="32.4" hidden="1" customHeight="1">
      <c r="A182" s="617" t="s">
        <v>243</v>
      </c>
      <c r="B182" s="582"/>
      <c r="C182" s="582"/>
      <c r="D182" s="582"/>
      <c r="E182" s="582"/>
      <c r="F182" s="582"/>
      <c r="G182" s="582"/>
      <c r="H182" s="582"/>
      <c r="I182" s="583"/>
    </row>
    <row r="183" spans="1:9" hidden="1">
      <c r="A183" s="584" t="s">
        <v>9</v>
      </c>
      <c r="B183" s="584"/>
      <c r="C183" s="584"/>
      <c r="D183" s="25" t="s">
        <v>148</v>
      </c>
      <c r="E183" s="584" t="s">
        <v>11</v>
      </c>
      <c r="F183" s="584"/>
      <c r="G183" s="584"/>
      <c r="H183" s="584"/>
      <c r="I183" s="584"/>
    </row>
    <row r="184" spans="1:9" ht="30.75" hidden="1" customHeight="1">
      <c r="A184" s="621" t="s">
        <v>211</v>
      </c>
      <c r="B184" s="621"/>
      <c r="C184" s="621"/>
      <c r="D184" s="13" t="s">
        <v>141</v>
      </c>
      <c r="E184" s="579"/>
      <c r="F184" s="579"/>
      <c r="G184" s="579"/>
      <c r="H184" s="579"/>
      <c r="I184" s="579"/>
    </row>
    <row r="185" spans="1:9" ht="27.75" hidden="1" customHeight="1">
      <c r="A185" s="621" t="s">
        <v>212</v>
      </c>
      <c r="B185" s="621"/>
      <c r="C185" s="621"/>
      <c r="D185" s="13" t="s">
        <v>141</v>
      </c>
      <c r="E185" s="579"/>
      <c r="F185" s="579"/>
      <c r="G185" s="579"/>
      <c r="H185" s="579"/>
      <c r="I185" s="579"/>
    </row>
    <row r="186" spans="1:9" hidden="1">
      <c r="A186" s="624"/>
      <c r="B186" s="624"/>
      <c r="C186" s="624"/>
      <c r="D186" s="624"/>
      <c r="E186" s="624"/>
      <c r="F186" s="624"/>
      <c r="G186" s="624"/>
      <c r="H186" s="19"/>
      <c r="I186" s="19"/>
    </row>
    <row r="187" spans="1:9" ht="17.399999999999999" hidden="1" customHeight="1">
      <c r="A187" s="617" t="s">
        <v>244</v>
      </c>
      <c r="B187" s="582"/>
      <c r="C187" s="582"/>
      <c r="D187" s="582"/>
      <c r="E187" s="582"/>
      <c r="F187" s="582"/>
      <c r="G187" s="582"/>
      <c r="H187" s="582"/>
      <c r="I187" s="583"/>
    </row>
    <row r="188" spans="1:9" hidden="1">
      <c r="A188" s="584" t="s">
        <v>9</v>
      </c>
      <c r="B188" s="584"/>
      <c r="C188" s="584"/>
      <c r="D188" s="25" t="s">
        <v>148</v>
      </c>
      <c r="E188" s="633" t="s">
        <v>11</v>
      </c>
      <c r="F188" s="634"/>
      <c r="G188" s="634"/>
      <c r="H188" s="634"/>
      <c r="I188" s="635"/>
    </row>
    <row r="189" spans="1:9" hidden="1">
      <c r="A189" s="621" t="s">
        <v>213</v>
      </c>
      <c r="B189" s="621"/>
      <c r="C189" s="621"/>
      <c r="D189" s="13" t="s">
        <v>141</v>
      </c>
      <c r="E189" s="614"/>
      <c r="F189" s="615"/>
      <c r="G189" s="615"/>
      <c r="H189" s="615"/>
      <c r="I189" s="616"/>
    </row>
    <row r="190" spans="1:9" ht="29.4" hidden="1" customHeight="1">
      <c r="A190" s="621" t="s">
        <v>214</v>
      </c>
      <c r="B190" s="621"/>
      <c r="C190" s="621"/>
      <c r="D190" s="13" t="s">
        <v>141</v>
      </c>
      <c r="E190" s="614"/>
      <c r="F190" s="615"/>
      <c r="G190" s="615"/>
      <c r="H190" s="615"/>
      <c r="I190" s="616"/>
    </row>
    <row r="191" spans="1:9" ht="29.4" hidden="1" customHeight="1">
      <c r="A191" s="621" t="s">
        <v>215</v>
      </c>
      <c r="B191" s="621"/>
      <c r="C191" s="621"/>
      <c r="D191" s="13" t="s">
        <v>141</v>
      </c>
      <c r="E191" s="614"/>
      <c r="F191" s="615"/>
      <c r="G191" s="615"/>
      <c r="H191" s="615"/>
      <c r="I191" s="616"/>
    </row>
    <row r="192" spans="1:9" hidden="1">
      <c r="A192" s="624"/>
      <c r="B192" s="624"/>
      <c r="C192" s="624"/>
      <c r="D192" s="624"/>
      <c r="E192" s="624"/>
      <c r="F192" s="624"/>
      <c r="G192" s="624"/>
      <c r="H192" s="19"/>
      <c r="I192" s="19"/>
    </row>
    <row r="193" spans="1:9" ht="27.9" hidden="1" customHeight="1">
      <c r="A193" s="617" t="s">
        <v>245</v>
      </c>
      <c r="B193" s="582"/>
      <c r="C193" s="582"/>
      <c r="D193" s="582"/>
      <c r="E193" s="582"/>
      <c r="F193" s="582"/>
      <c r="G193" s="582"/>
      <c r="H193" s="582"/>
      <c r="I193" s="583"/>
    </row>
    <row r="194" spans="1:9" hidden="1">
      <c r="A194" s="584" t="s">
        <v>9</v>
      </c>
      <c r="B194" s="584"/>
      <c r="C194" s="584"/>
      <c r="D194" s="25" t="s">
        <v>148</v>
      </c>
      <c r="E194" s="584" t="s">
        <v>11</v>
      </c>
      <c r="F194" s="584"/>
      <c r="G194" s="584"/>
      <c r="H194" s="584"/>
      <c r="I194" s="584"/>
    </row>
    <row r="195" spans="1:9" hidden="1">
      <c r="A195" s="621" t="s">
        <v>216</v>
      </c>
      <c r="B195" s="621"/>
      <c r="C195" s="621"/>
      <c r="D195" s="13" t="s">
        <v>141</v>
      </c>
      <c r="E195" s="579"/>
      <c r="F195" s="579"/>
      <c r="G195" s="579"/>
      <c r="H195" s="579"/>
      <c r="I195" s="579"/>
    </row>
    <row r="196" spans="1:9" hidden="1">
      <c r="A196" s="621" t="s">
        <v>217</v>
      </c>
      <c r="B196" s="621"/>
      <c r="C196" s="621"/>
      <c r="D196" s="13" t="s">
        <v>141</v>
      </c>
      <c r="E196" s="579"/>
      <c r="F196" s="579"/>
      <c r="G196" s="579"/>
      <c r="H196" s="579"/>
      <c r="I196" s="579"/>
    </row>
    <row r="197" spans="1:9" hidden="1">
      <c r="A197" s="621" t="s">
        <v>218</v>
      </c>
      <c r="B197" s="621"/>
      <c r="C197" s="621"/>
      <c r="D197" s="13" t="s">
        <v>141</v>
      </c>
      <c r="E197" s="579"/>
      <c r="F197" s="579"/>
      <c r="G197" s="579"/>
      <c r="H197" s="579"/>
      <c r="I197" s="579"/>
    </row>
    <row r="198" spans="1:9" hidden="1">
      <c r="A198" s="621" t="s">
        <v>219</v>
      </c>
      <c r="B198" s="621"/>
      <c r="C198" s="621"/>
      <c r="D198" s="13" t="s">
        <v>141</v>
      </c>
      <c r="E198" s="579"/>
      <c r="F198" s="579"/>
      <c r="G198" s="579"/>
      <c r="H198" s="579"/>
      <c r="I198" s="579"/>
    </row>
    <row r="199" spans="1:9" hidden="1">
      <c r="A199" s="621" t="s">
        <v>220</v>
      </c>
      <c r="B199" s="621"/>
      <c r="C199" s="621"/>
      <c r="D199" s="13" t="s">
        <v>141</v>
      </c>
      <c r="E199" s="579"/>
      <c r="F199" s="579"/>
      <c r="G199" s="579"/>
      <c r="H199" s="579"/>
      <c r="I199" s="579"/>
    </row>
    <row r="200" spans="1:9" hidden="1">
      <c r="A200" s="636"/>
      <c r="B200" s="637"/>
      <c r="C200" s="637"/>
      <c r="D200" s="637"/>
      <c r="E200" s="637"/>
      <c r="F200" s="637"/>
      <c r="G200" s="637"/>
      <c r="H200" s="637"/>
      <c r="I200" s="637"/>
    </row>
    <row r="201" spans="1:9" ht="42.75" hidden="1" customHeight="1">
      <c r="A201" s="617" t="s">
        <v>246</v>
      </c>
      <c r="B201" s="582"/>
      <c r="C201" s="582"/>
      <c r="D201" s="582"/>
      <c r="E201" s="582"/>
      <c r="F201" s="582"/>
      <c r="G201" s="582"/>
      <c r="H201" s="582"/>
      <c r="I201" s="583"/>
    </row>
    <row r="202" spans="1:9" hidden="1">
      <c r="A202" s="567" t="s">
        <v>9</v>
      </c>
      <c r="B202" s="568"/>
      <c r="C202" s="569"/>
      <c r="D202" s="25" t="s">
        <v>148</v>
      </c>
      <c r="E202" s="567" t="s">
        <v>11</v>
      </c>
      <c r="F202" s="568"/>
      <c r="G202" s="568"/>
      <c r="H202" s="568"/>
      <c r="I202" s="569"/>
    </row>
    <row r="203" spans="1:9" ht="22.5" hidden="1" customHeight="1">
      <c r="A203" s="570" t="s">
        <v>221</v>
      </c>
      <c r="B203" s="571"/>
      <c r="C203" s="572"/>
      <c r="D203" s="13" t="s">
        <v>141</v>
      </c>
      <c r="E203" s="570"/>
      <c r="F203" s="571"/>
      <c r="G203" s="571"/>
      <c r="H203" s="571"/>
      <c r="I203" s="572"/>
    </row>
    <row r="204" spans="1:9" hidden="1">
      <c r="A204" s="570" t="s">
        <v>222</v>
      </c>
      <c r="B204" s="571"/>
      <c r="C204" s="572"/>
      <c r="D204" s="13" t="s">
        <v>141</v>
      </c>
      <c r="E204" s="570"/>
      <c r="F204" s="571"/>
      <c r="G204" s="571"/>
      <c r="H204" s="571"/>
      <c r="I204" s="572"/>
    </row>
    <row r="205" spans="1:9" ht="15" hidden="1" customHeight="1">
      <c r="A205" s="570" t="s">
        <v>223</v>
      </c>
      <c r="B205" s="571"/>
      <c r="C205" s="572"/>
      <c r="D205" s="13" t="s">
        <v>141</v>
      </c>
      <c r="E205" s="570"/>
      <c r="F205" s="571"/>
      <c r="G205" s="571"/>
      <c r="H205" s="571"/>
      <c r="I205" s="572"/>
    </row>
    <row r="206" spans="1:9" hidden="1">
      <c r="A206" s="571"/>
      <c r="B206" s="571"/>
      <c r="C206" s="571"/>
      <c r="D206" s="571"/>
      <c r="E206" s="571"/>
      <c r="F206" s="571"/>
      <c r="G206" s="571"/>
      <c r="H206" s="571"/>
      <c r="I206" s="571"/>
    </row>
    <row r="207" spans="1:9" ht="21.9" hidden="1" customHeight="1">
      <c r="A207" s="617" t="s">
        <v>247</v>
      </c>
      <c r="B207" s="582"/>
      <c r="C207" s="582"/>
      <c r="D207" s="582"/>
      <c r="E207" s="582"/>
      <c r="F207" s="582"/>
      <c r="G207" s="582"/>
      <c r="H207" s="582"/>
      <c r="I207" s="583"/>
    </row>
    <row r="208" spans="1:9" hidden="1">
      <c r="A208" s="567" t="s">
        <v>9</v>
      </c>
      <c r="B208" s="568"/>
      <c r="C208" s="569"/>
      <c r="D208" s="25" t="s">
        <v>148</v>
      </c>
      <c r="E208" s="567" t="s">
        <v>11</v>
      </c>
      <c r="F208" s="568"/>
      <c r="G208" s="568"/>
      <c r="H208" s="568"/>
      <c r="I208" s="569"/>
    </row>
    <row r="209" spans="1:9" ht="28.5" hidden="1" customHeight="1">
      <c r="A209" s="570" t="s">
        <v>224</v>
      </c>
      <c r="B209" s="571"/>
      <c r="C209" s="572"/>
      <c r="D209" s="13" t="s">
        <v>141</v>
      </c>
      <c r="E209" s="570"/>
      <c r="F209" s="571"/>
      <c r="G209" s="571"/>
      <c r="H209" s="571"/>
      <c r="I209" s="572"/>
    </row>
    <row r="210" spans="1:9" ht="22.5" hidden="1" customHeight="1">
      <c r="A210" s="570" t="s">
        <v>225</v>
      </c>
      <c r="B210" s="571"/>
      <c r="C210" s="572"/>
      <c r="D210" s="13" t="s">
        <v>141</v>
      </c>
      <c r="E210" s="570"/>
      <c r="F210" s="571"/>
      <c r="G210" s="571"/>
      <c r="H210" s="571"/>
      <c r="I210" s="572"/>
    </row>
    <row r="211" spans="1:9" hidden="1">
      <c r="A211" s="570" t="s">
        <v>226</v>
      </c>
      <c r="B211" s="571"/>
      <c r="C211" s="572"/>
      <c r="D211" s="13" t="s">
        <v>141</v>
      </c>
      <c r="E211" s="570"/>
      <c r="F211" s="571"/>
      <c r="G211" s="571"/>
      <c r="H211" s="571"/>
      <c r="I211" s="572"/>
    </row>
    <row r="212" spans="1:9" hidden="1">
      <c r="A212" s="571"/>
      <c r="B212" s="571"/>
      <c r="C212" s="571"/>
      <c r="D212" s="571"/>
      <c r="E212" s="571"/>
      <c r="F212" s="571"/>
      <c r="G212" s="571"/>
      <c r="H212" s="571"/>
      <c r="I212" s="571"/>
    </row>
    <row r="213" spans="1:9" ht="12.9" hidden="1" customHeight="1">
      <c r="A213" s="617" t="s">
        <v>248</v>
      </c>
      <c r="B213" s="582"/>
      <c r="C213" s="582"/>
      <c r="D213" s="582"/>
      <c r="E213" s="582"/>
      <c r="F213" s="582"/>
      <c r="G213" s="582"/>
      <c r="H213" s="582"/>
      <c r="I213" s="583"/>
    </row>
    <row r="214" spans="1:9" hidden="1">
      <c r="A214" s="567" t="s">
        <v>9</v>
      </c>
      <c r="B214" s="568"/>
      <c r="C214" s="569"/>
      <c r="D214" s="25" t="s">
        <v>148</v>
      </c>
      <c r="E214" s="567" t="s">
        <v>11</v>
      </c>
      <c r="F214" s="568"/>
      <c r="G214" s="568"/>
      <c r="H214" s="568"/>
      <c r="I214" s="569"/>
    </row>
    <row r="215" spans="1:9" ht="23.4" hidden="1" customHeight="1">
      <c r="A215" s="613" t="s">
        <v>249</v>
      </c>
      <c r="B215" s="571"/>
      <c r="C215" s="572"/>
      <c r="D215" s="13" t="s">
        <v>141</v>
      </c>
      <c r="E215" s="570"/>
      <c r="F215" s="571"/>
      <c r="G215" s="571"/>
      <c r="H215" s="571"/>
      <c r="I215" s="572"/>
    </row>
    <row r="216" spans="1:9" ht="13.5" hidden="1" customHeight="1">
      <c r="A216" s="571"/>
      <c r="B216" s="571"/>
      <c r="C216" s="571"/>
      <c r="D216" s="571"/>
      <c r="E216" s="571"/>
      <c r="F216" s="571"/>
      <c r="G216" s="571"/>
      <c r="H216" s="571"/>
      <c r="I216" s="571"/>
    </row>
    <row r="217" spans="1:9" ht="44.25" hidden="1" customHeight="1">
      <c r="A217" s="617" t="s">
        <v>312</v>
      </c>
      <c r="B217" s="582"/>
      <c r="C217" s="582"/>
      <c r="D217" s="582"/>
      <c r="E217" s="582"/>
      <c r="F217" s="582"/>
      <c r="G217" s="582"/>
      <c r="H217" s="582"/>
      <c r="I217" s="583"/>
    </row>
    <row r="218" spans="1:9" ht="23.4" hidden="1" customHeight="1">
      <c r="A218" s="567" t="s">
        <v>9</v>
      </c>
      <c r="B218" s="568"/>
      <c r="C218" s="569"/>
      <c r="D218" s="25" t="s">
        <v>148</v>
      </c>
      <c r="E218" s="567" t="s">
        <v>11</v>
      </c>
      <c r="F218" s="568"/>
      <c r="G218" s="568"/>
      <c r="H218" s="568"/>
      <c r="I218" s="569"/>
    </row>
    <row r="219" spans="1:9" ht="23.25" hidden="1" customHeight="1">
      <c r="A219" s="613" t="s">
        <v>313</v>
      </c>
      <c r="B219" s="571"/>
      <c r="C219" s="572"/>
      <c r="D219" s="13" t="s">
        <v>141</v>
      </c>
      <c r="E219" s="570"/>
      <c r="F219" s="571"/>
      <c r="G219" s="571"/>
      <c r="H219" s="571"/>
      <c r="I219" s="572"/>
    </row>
    <row r="220" spans="1:9" ht="23.25" hidden="1" customHeight="1">
      <c r="A220" s="613" t="s">
        <v>250</v>
      </c>
      <c r="B220" s="571"/>
      <c r="C220" s="572"/>
      <c r="D220" s="13" t="s">
        <v>141</v>
      </c>
      <c r="E220" s="570"/>
      <c r="F220" s="571"/>
      <c r="G220" s="571"/>
      <c r="H220" s="571"/>
      <c r="I220" s="572"/>
    </row>
    <row r="221" spans="1:9" ht="36.75" hidden="1" customHeight="1">
      <c r="A221" s="613" t="s">
        <v>251</v>
      </c>
      <c r="B221" s="571"/>
      <c r="C221" s="572"/>
      <c r="D221" s="13" t="s">
        <v>141</v>
      </c>
      <c r="E221" s="570"/>
      <c r="F221" s="571"/>
      <c r="G221" s="571"/>
      <c r="H221" s="571"/>
      <c r="I221" s="572"/>
    </row>
    <row r="222" spans="1:9" ht="33.9" hidden="1" customHeight="1">
      <c r="A222" s="613" t="s">
        <v>253</v>
      </c>
      <c r="B222" s="571"/>
      <c r="C222" s="572"/>
      <c r="D222" s="13" t="s">
        <v>141</v>
      </c>
      <c r="E222" s="570"/>
      <c r="F222" s="571"/>
      <c r="G222" s="571"/>
      <c r="H222" s="571"/>
      <c r="I222" s="572"/>
    </row>
    <row r="223" spans="1:9" ht="23.25" hidden="1" customHeight="1">
      <c r="A223" s="613" t="s">
        <v>252</v>
      </c>
      <c r="B223" s="571"/>
      <c r="C223" s="572"/>
      <c r="D223" s="13" t="s">
        <v>141</v>
      </c>
      <c r="E223" s="570"/>
      <c r="F223" s="571"/>
      <c r="G223" s="571"/>
      <c r="H223" s="571"/>
      <c r="I223" s="572"/>
    </row>
    <row r="224" spans="1:9" ht="41.25" hidden="1" customHeight="1">
      <c r="A224" s="613" t="s">
        <v>254</v>
      </c>
      <c r="B224" s="571"/>
      <c r="C224" s="572"/>
      <c r="D224" s="13" t="s">
        <v>141</v>
      </c>
      <c r="E224" s="570"/>
      <c r="F224" s="571"/>
      <c r="G224" s="571"/>
      <c r="H224" s="571"/>
      <c r="I224" s="572"/>
    </row>
    <row r="225" spans="1:10" ht="35.25" hidden="1" customHeight="1">
      <c r="A225" s="602" t="s">
        <v>255</v>
      </c>
      <c r="B225" s="653"/>
      <c r="C225" s="654"/>
      <c r="D225" s="13" t="s">
        <v>141</v>
      </c>
      <c r="E225" s="655"/>
      <c r="F225" s="653"/>
      <c r="G225" s="653"/>
      <c r="H225" s="653"/>
      <c r="I225" s="654"/>
    </row>
    <row r="226" spans="1:10" ht="17.399999999999999" hidden="1" customHeight="1">
      <c r="A226" s="601" t="s">
        <v>256</v>
      </c>
      <c r="B226" s="601"/>
      <c r="C226" s="601"/>
      <c r="D226" s="601"/>
      <c r="E226" s="601"/>
      <c r="F226" s="601"/>
      <c r="G226" s="601"/>
      <c r="H226" s="601"/>
      <c r="I226" s="601"/>
    </row>
    <row r="227" spans="1:10" ht="35.25" hidden="1" customHeight="1">
      <c r="A227" s="601" t="s">
        <v>314</v>
      </c>
      <c r="B227" s="601"/>
      <c r="C227" s="601"/>
      <c r="D227" s="601"/>
      <c r="E227" s="601"/>
      <c r="F227" s="601"/>
      <c r="G227" s="601"/>
      <c r="H227" s="601"/>
      <c r="I227" s="601"/>
    </row>
    <row r="228" spans="1:10" ht="33.75" hidden="1" customHeight="1">
      <c r="A228" s="656" t="s">
        <v>257</v>
      </c>
      <c r="B228" s="657"/>
      <c r="C228" s="657"/>
      <c r="D228" s="657"/>
      <c r="E228" s="657"/>
      <c r="F228" s="657"/>
      <c r="G228" s="657"/>
      <c r="H228" s="657"/>
      <c r="I228" s="658"/>
    </row>
    <row r="229" spans="1:10" ht="19.5" customHeight="1">
      <c r="A229" s="684"/>
      <c r="B229" s="684"/>
      <c r="C229" s="684"/>
      <c r="D229" s="684"/>
      <c r="E229" s="684"/>
      <c r="F229" s="684"/>
      <c r="G229" s="684"/>
      <c r="H229" s="684"/>
      <c r="I229" s="684"/>
      <c r="J229" s="684"/>
    </row>
    <row r="230" spans="1:10" ht="19.5" customHeight="1">
      <c r="A230" s="685" t="s">
        <v>1454</v>
      </c>
      <c r="B230" s="685"/>
      <c r="C230" s="685"/>
      <c r="D230" s="685"/>
      <c r="E230" s="685"/>
      <c r="F230" s="685"/>
      <c r="G230" s="685"/>
      <c r="H230" s="685"/>
      <c r="I230" s="685"/>
      <c r="J230" s="685"/>
    </row>
    <row r="231" spans="1:10" ht="19.5" customHeight="1">
      <c r="A231" s="686" t="s">
        <v>258</v>
      </c>
      <c r="B231" s="686"/>
      <c r="C231" s="686"/>
      <c r="D231" s="686"/>
      <c r="E231" s="686"/>
      <c r="F231" s="686"/>
      <c r="G231" s="686"/>
      <c r="H231" s="686"/>
      <c r="I231" s="686"/>
      <c r="J231" s="686"/>
    </row>
    <row r="232" spans="1:10" ht="19.5" customHeight="1">
      <c r="A232" s="50" t="s">
        <v>259</v>
      </c>
      <c r="B232" s="639" t="s">
        <v>263</v>
      </c>
      <c r="C232" s="639"/>
      <c r="D232" s="639"/>
      <c r="E232" s="50" t="s">
        <v>260</v>
      </c>
      <c r="F232" s="50" t="s">
        <v>261</v>
      </c>
      <c r="G232" s="50" t="s">
        <v>262</v>
      </c>
      <c r="H232" s="639" t="s">
        <v>277</v>
      </c>
      <c r="I232" s="639"/>
      <c r="J232" s="639"/>
    </row>
    <row r="233" spans="1:10" ht="19.5" customHeight="1">
      <c r="A233" s="649" t="s">
        <v>276</v>
      </c>
      <c r="B233" s="646" t="s">
        <v>266</v>
      </c>
      <c r="C233" s="646"/>
      <c r="D233" s="646"/>
      <c r="E233" s="51">
        <v>0.2</v>
      </c>
      <c r="F233" s="31">
        <v>0</v>
      </c>
      <c r="G233" s="52">
        <f>F233*E233</f>
        <v>0</v>
      </c>
      <c r="H233" s="638"/>
      <c r="I233" s="638"/>
      <c r="J233" s="638"/>
    </row>
    <row r="234" spans="1:10" ht="19.5" customHeight="1">
      <c r="A234" s="649"/>
      <c r="B234" s="646" t="s">
        <v>267</v>
      </c>
      <c r="C234" s="646"/>
      <c r="D234" s="646"/>
      <c r="E234" s="51">
        <v>0.2</v>
      </c>
      <c r="F234" s="31">
        <v>1</v>
      </c>
      <c r="G234" s="52">
        <f>F234*E234</f>
        <v>0.2</v>
      </c>
      <c r="H234" s="638"/>
      <c r="I234" s="638"/>
      <c r="J234" s="638"/>
    </row>
    <row r="235" spans="1:10" ht="19.5" customHeight="1">
      <c r="A235" s="649"/>
      <c r="B235" s="646" t="s">
        <v>315</v>
      </c>
      <c r="C235" s="646"/>
      <c r="D235" s="646"/>
      <c r="E235" s="51">
        <v>0.2</v>
      </c>
      <c r="F235" s="31">
        <v>1</v>
      </c>
      <c r="G235" s="52">
        <f>F235*E235</f>
        <v>0.2</v>
      </c>
      <c r="H235" s="663" t="s">
        <v>1439</v>
      </c>
      <c r="I235" s="663"/>
      <c r="J235" s="663"/>
    </row>
    <row r="236" spans="1:10" ht="19.5" customHeight="1">
      <c r="A236" s="649"/>
      <c r="B236" s="646" t="s">
        <v>1536</v>
      </c>
      <c r="C236" s="646"/>
      <c r="D236" s="646"/>
      <c r="E236" s="51">
        <v>0.2</v>
      </c>
      <c r="F236" s="31">
        <v>0</v>
      </c>
      <c r="G236" s="52">
        <f>F236*E236</f>
        <v>0</v>
      </c>
      <c r="H236" s="638"/>
      <c r="I236" s="638"/>
      <c r="J236" s="638"/>
    </row>
    <row r="237" spans="1:10" ht="19.5" customHeight="1">
      <c r="A237" s="649"/>
      <c r="B237" s="646" t="s">
        <v>271</v>
      </c>
      <c r="C237" s="646"/>
      <c r="D237" s="646"/>
      <c r="E237" s="51">
        <v>0.2</v>
      </c>
      <c r="F237" s="31">
        <v>1</v>
      </c>
      <c r="G237" s="52">
        <f>F237*E237</f>
        <v>0.2</v>
      </c>
      <c r="H237" s="638"/>
      <c r="I237" s="638"/>
      <c r="J237" s="638"/>
    </row>
    <row r="238" spans="1:10" ht="19.5" customHeight="1">
      <c r="A238" s="647" t="s">
        <v>1548</v>
      </c>
      <c r="B238" s="647"/>
      <c r="C238" s="647"/>
      <c r="D238" s="647"/>
      <c r="E238" s="648">
        <f>SUM(G233:G237)</f>
        <v>0.60000000000000009</v>
      </c>
      <c r="F238" s="648"/>
      <c r="G238" s="648"/>
      <c r="H238" s="644"/>
      <c r="I238" s="644"/>
      <c r="J238" s="644"/>
    </row>
    <row r="239" spans="1:10" ht="19.5" customHeight="1">
      <c r="A239" s="50" t="s">
        <v>259</v>
      </c>
      <c r="B239" s="639" t="s">
        <v>263</v>
      </c>
      <c r="C239" s="639"/>
      <c r="D239" s="639"/>
      <c r="E239" s="50" t="s">
        <v>260</v>
      </c>
      <c r="F239" s="50" t="s">
        <v>261</v>
      </c>
      <c r="G239" s="50" t="s">
        <v>262</v>
      </c>
      <c r="H239" s="639" t="s">
        <v>277</v>
      </c>
      <c r="I239" s="639"/>
      <c r="J239" s="639"/>
    </row>
    <row r="240" spans="1:10" ht="19.5" customHeight="1">
      <c r="A240" s="649" t="s">
        <v>265</v>
      </c>
      <c r="B240" s="645" t="s">
        <v>1549</v>
      </c>
      <c r="C240" s="645"/>
      <c r="D240" s="645"/>
      <c r="E240" s="51">
        <v>0.2</v>
      </c>
      <c r="F240" s="31">
        <v>1</v>
      </c>
      <c r="G240" s="52">
        <f>F240*E240</f>
        <v>0.2</v>
      </c>
      <c r="H240" s="638"/>
      <c r="I240" s="638"/>
      <c r="J240" s="638"/>
    </row>
    <row r="241" spans="1:10" ht="19.5" customHeight="1">
      <c r="A241" s="649"/>
      <c r="B241" s="645" t="s">
        <v>1537</v>
      </c>
      <c r="C241" s="645"/>
      <c r="D241" s="645"/>
      <c r="E241" s="51">
        <v>0.2</v>
      </c>
      <c r="F241" s="31">
        <v>1</v>
      </c>
      <c r="G241" s="52">
        <f>F241*E241</f>
        <v>0.2</v>
      </c>
      <c r="H241" s="638"/>
      <c r="I241" s="638"/>
      <c r="J241" s="638"/>
    </row>
    <row r="242" spans="1:10" ht="19.5" customHeight="1">
      <c r="A242" s="649"/>
      <c r="B242" s="645" t="s">
        <v>1539</v>
      </c>
      <c r="C242" s="645"/>
      <c r="D242" s="645"/>
      <c r="E242" s="51">
        <v>0.2</v>
      </c>
      <c r="F242" s="31">
        <v>1</v>
      </c>
      <c r="G242" s="52">
        <f>F242*E242</f>
        <v>0.2</v>
      </c>
      <c r="H242" s="638"/>
      <c r="I242" s="638"/>
      <c r="J242" s="638"/>
    </row>
    <row r="243" spans="1:10" ht="19.5" customHeight="1">
      <c r="A243" s="649"/>
      <c r="B243" s="645" t="s">
        <v>1540</v>
      </c>
      <c r="C243" s="645"/>
      <c r="D243" s="645"/>
      <c r="E243" s="51">
        <v>0.2</v>
      </c>
      <c r="F243" s="31">
        <v>1</v>
      </c>
      <c r="G243" s="52">
        <f>F243*E243</f>
        <v>0.2</v>
      </c>
      <c r="H243" s="638"/>
      <c r="I243" s="638"/>
      <c r="J243" s="638"/>
    </row>
    <row r="244" spans="1:10" ht="19.5" customHeight="1">
      <c r="A244" s="649"/>
      <c r="B244" s="645" t="s">
        <v>1538</v>
      </c>
      <c r="C244" s="645"/>
      <c r="D244" s="645"/>
      <c r="E244" s="51">
        <v>0.2</v>
      </c>
      <c r="F244" s="31">
        <v>1</v>
      </c>
      <c r="G244" s="52">
        <f>F244*E244</f>
        <v>0.2</v>
      </c>
      <c r="H244" s="638"/>
      <c r="I244" s="638"/>
      <c r="J244" s="638"/>
    </row>
    <row r="245" spans="1:10" ht="19.5" customHeight="1">
      <c r="A245" s="639" t="s">
        <v>264</v>
      </c>
      <c r="B245" s="639"/>
      <c r="C245" s="639"/>
      <c r="D245" s="639"/>
      <c r="E245" s="648">
        <f>SUM(G240:G244)</f>
        <v>1</v>
      </c>
      <c r="F245" s="648"/>
      <c r="G245" s="648"/>
      <c r="H245" s="666"/>
      <c r="I245" s="666"/>
      <c r="J245" s="666"/>
    </row>
    <row r="246" spans="1:10" ht="19.5" customHeight="1">
      <c r="A246" s="50" t="s">
        <v>259</v>
      </c>
      <c r="B246" s="639" t="s">
        <v>263</v>
      </c>
      <c r="C246" s="639"/>
      <c r="D246" s="639"/>
      <c r="E246" s="50" t="s">
        <v>260</v>
      </c>
      <c r="F246" s="50" t="s">
        <v>261</v>
      </c>
      <c r="G246" s="50" t="s">
        <v>262</v>
      </c>
      <c r="H246" s="639" t="s">
        <v>277</v>
      </c>
      <c r="I246" s="639"/>
      <c r="J246" s="639"/>
    </row>
    <row r="247" spans="1:10" ht="19.5" customHeight="1">
      <c r="A247" s="649" t="s">
        <v>269</v>
      </c>
      <c r="B247" s="645" t="s">
        <v>1542</v>
      </c>
      <c r="C247" s="645"/>
      <c r="D247" s="645"/>
      <c r="E247" s="51">
        <v>0.2</v>
      </c>
      <c r="F247" s="31">
        <v>0</v>
      </c>
      <c r="G247" s="52">
        <f>F247*E247</f>
        <v>0</v>
      </c>
      <c r="H247" s="638"/>
      <c r="I247" s="638"/>
      <c r="J247" s="638"/>
    </row>
    <row r="248" spans="1:10" ht="19.5" customHeight="1">
      <c r="A248" s="649"/>
      <c r="B248" s="645" t="s">
        <v>1550</v>
      </c>
      <c r="C248" s="645"/>
      <c r="D248" s="645"/>
      <c r="E248" s="51">
        <v>0.2</v>
      </c>
      <c r="F248" s="31">
        <v>0</v>
      </c>
      <c r="G248" s="52">
        <f>F248*E248</f>
        <v>0</v>
      </c>
      <c r="H248" s="638"/>
      <c r="I248" s="638"/>
      <c r="J248" s="638"/>
    </row>
    <row r="249" spans="1:10" ht="19.5" customHeight="1">
      <c r="A249" s="649"/>
      <c r="B249" s="645" t="s">
        <v>1551</v>
      </c>
      <c r="C249" s="645"/>
      <c r="D249" s="645"/>
      <c r="E249" s="51">
        <v>0.2</v>
      </c>
      <c r="F249" s="31">
        <v>0</v>
      </c>
      <c r="G249" s="52">
        <f>F249*E249</f>
        <v>0</v>
      </c>
      <c r="H249" s="638"/>
      <c r="I249" s="638"/>
      <c r="J249" s="638"/>
    </row>
    <row r="250" spans="1:10" ht="19.5" customHeight="1">
      <c r="A250" s="649"/>
      <c r="B250" s="645" t="s">
        <v>1552</v>
      </c>
      <c r="C250" s="645"/>
      <c r="D250" s="645"/>
      <c r="E250" s="51">
        <v>0.2</v>
      </c>
      <c r="F250" s="31">
        <v>0</v>
      </c>
      <c r="G250" s="52">
        <f>F250*E250</f>
        <v>0</v>
      </c>
      <c r="H250" s="638"/>
      <c r="I250" s="638"/>
      <c r="J250" s="638"/>
    </row>
    <row r="251" spans="1:10" ht="19.5" customHeight="1">
      <c r="A251" s="649"/>
      <c r="B251" s="645" t="s">
        <v>1543</v>
      </c>
      <c r="C251" s="645"/>
      <c r="D251" s="645"/>
      <c r="E251" s="51">
        <v>0.2</v>
      </c>
      <c r="F251" s="31">
        <v>0</v>
      </c>
      <c r="G251" s="52">
        <f>F251*E251</f>
        <v>0</v>
      </c>
      <c r="H251" s="638"/>
      <c r="I251" s="638"/>
      <c r="J251" s="638"/>
    </row>
    <row r="252" spans="1:10" ht="19.5" customHeight="1">
      <c r="A252" s="647" t="s">
        <v>268</v>
      </c>
      <c r="B252" s="647"/>
      <c r="C252" s="647"/>
      <c r="D252" s="647"/>
      <c r="E252" s="648">
        <f>SUM(G247:G251)</f>
        <v>0</v>
      </c>
      <c r="F252" s="648"/>
      <c r="G252" s="648"/>
      <c r="H252" s="644"/>
      <c r="I252" s="644"/>
      <c r="J252" s="644"/>
    </row>
    <row r="253" spans="1:10" ht="19.5" customHeight="1">
      <c r="A253" s="50" t="s">
        <v>259</v>
      </c>
      <c r="B253" s="639" t="s">
        <v>263</v>
      </c>
      <c r="C253" s="639"/>
      <c r="D253" s="639"/>
      <c r="E253" s="50" t="s">
        <v>260</v>
      </c>
      <c r="F253" s="50" t="s">
        <v>261</v>
      </c>
      <c r="G253" s="50" t="s">
        <v>262</v>
      </c>
      <c r="H253" s="639" t="s">
        <v>277</v>
      </c>
      <c r="I253" s="639"/>
      <c r="J253" s="639"/>
    </row>
    <row r="254" spans="1:10" ht="19.5" customHeight="1">
      <c r="A254" s="649" t="s">
        <v>270</v>
      </c>
      <c r="B254" s="645" t="s">
        <v>1553</v>
      </c>
      <c r="C254" s="645"/>
      <c r="D254" s="645"/>
      <c r="E254" s="51">
        <v>0.2</v>
      </c>
      <c r="F254" s="31">
        <v>1</v>
      </c>
      <c r="G254" s="52">
        <f>F254*E254</f>
        <v>0.2</v>
      </c>
      <c r="H254" s="638"/>
      <c r="I254" s="638"/>
      <c r="J254" s="638"/>
    </row>
    <row r="255" spans="1:10" ht="19.5" customHeight="1">
      <c r="A255" s="649"/>
      <c r="B255" s="645" t="s">
        <v>272</v>
      </c>
      <c r="C255" s="645"/>
      <c r="D255" s="645"/>
      <c r="E255" s="51">
        <v>0.2</v>
      </c>
      <c r="F255" s="31">
        <v>0</v>
      </c>
      <c r="G255" s="52">
        <f>F255*E255</f>
        <v>0</v>
      </c>
      <c r="H255" s="638"/>
      <c r="I255" s="638"/>
      <c r="J255" s="638"/>
    </row>
    <row r="256" spans="1:10" ht="19.5" customHeight="1">
      <c r="A256" s="649"/>
      <c r="B256" s="645" t="s">
        <v>273</v>
      </c>
      <c r="C256" s="645"/>
      <c r="D256" s="645"/>
      <c r="E256" s="51">
        <v>0.2</v>
      </c>
      <c r="F256" s="31">
        <v>0</v>
      </c>
      <c r="G256" s="52">
        <f>F256*E256</f>
        <v>0</v>
      </c>
      <c r="H256" s="638"/>
      <c r="I256" s="638"/>
      <c r="J256" s="638"/>
    </row>
    <row r="257" spans="1:10" ht="19.5" customHeight="1">
      <c r="A257" s="649"/>
      <c r="B257" s="645" t="s">
        <v>274</v>
      </c>
      <c r="C257" s="645"/>
      <c r="D257" s="645"/>
      <c r="E257" s="51">
        <v>0.2</v>
      </c>
      <c r="F257" s="31">
        <v>0</v>
      </c>
      <c r="G257" s="52">
        <f>F257*E257</f>
        <v>0</v>
      </c>
      <c r="H257" s="638"/>
      <c r="I257" s="638"/>
      <c r="J257" s="638"/>
    </row>
    <row r="258" spans="1:10" ht="19.5" customHeight="1">
      <c r="A258" s="649"/>
      <c r="B258" s="645" t="s">
        <v>1541</v>
      </c>
      <c r="C258" s="645"/>
      <c r="D258" s="645"/>
      <c r="E258" s="51">
        <v>0.2</v>
      </c>
      <c r="F258" s="31">
        <v>0</v>
      </c>
      <c r="G258" s="52">
        <f>F258*E258</f>
        <v>0</v>
      </c>
      <c r="H258" s="638"/>
      <c r="I258" s="638"/>
      <c r="J258" s="638"/>
    </row>
    <row r="259" spans="1:10" ht="19.5" customHeight="1">
      <c r="A259" s="647" t="s">
        <v>275</v>
      </c>
      <c r="B259" s="647"/>
      <c r="C259" s="647"/>
      <c r="D259" s="647"/>
      <c r="E259" s="648">
        <f>SUM(G254:G258)</f>
        <v>0.2</v>
      </c>
      <c r="F259" s="648"/>
      <c r="G259" s="648"/>
      <c r="H259" s="644"/>
      <c r="I259" s="644"/>
      <c r="J259" s="644"/>
    </row>
    <row r="260" spans="1:10" ht="19.5" customHeight="1">
      <c r="A260" s="688"/>
      <c r="B260" s="688"/>
      <c r="C260" s="688"/>
      <c r="D260" s="688"/>
      <c r="E260" s="688"/>
      <c r="F260" s="688"/>
      <c r="G260" s="688"/>
      <c r="H260" s="688"/>
      <c r="I260" s="688"/>
      <c r="J260" s="688"/>
    </row>
    <row r="261" spans="1:10" ht="19.5" customHeight="1">
      <c r="A261" s="53" t="s">
        <v>278</v>
      </c>
      <c r="B261" s="53" t="s">
        <v>281</v>
      </c>
      <c r="C261" s="688"/>
      <c r="D261" s="688"/>
      <c r="E261" s="688"/>
      <c r="F261" s="688"/>
      <c r="G261" s="688"/>
      <c r="H261" s="688"/>
      <c r="I261" s="688"/>
      <c r="J261" s="688"/>
    </row>
    <row r="262" spans="1:10" ht="19.5" customHeight="1">
      <c r="A262" s="54" t="s">
        <v>276</v>
      </c>
      <c r="B262" s="55">
        <f>E238</f>
        <v>0.60000000000000009</v>
      </c>
      <c r="C262" s="688"/>
      <c r="D262" s="688"/>
      <c r="E262" s="688"/>
      <c r="F262" s="688"/>
      <c r="G262" s="688"/>
      <c r="H262" s="688"/>
      <c r="I262" s="688"/>
      <c r="J262" s="688"/>
    </row>
    <row r="263" spans="1:10" ht="19.5" customHeight="1">
      <c r="A263" s="54" t="s">
        <v>265</v>
      </c>
      <c r="B263" s="55">
        <f>E245</f>
        <v>1</v>
      </c>
      <c r="C263" s="688"/>
      <c r="D263" s="688"/>
      <c r="E263" s="688"/>
      <c r="F263" s="688"/>
      <c r="G263" s="688"/>
      <c r="H263" s="688"/>
      <c r="I263" s="688"/>
      <c r="J263" s="688"/>
    </row>
    <row r="264" spans="1:10" ht="19.5" customHeight="1">
      <c r="A264" s="54" t="s">
        <v>279</v>
      </c>
      <c r="B264" s="55">
        <f>E252</f>
        <v>0</v>
      </c>
      <c r="C264" s="688"/>
      <c r="D264" s="688"/>
      <c r="E264" s="688"/>
      <c r="F264" s="688"/>
      <c r="G264" s="688"/>
      <c r="H264" s="688"/>
      <c r="I264" s="688"/>
      <c r="J264" s="688"/>
    </row>
    <row r="265" spans="1:10" ht="33" customHeight="1">
      <c r="A265" s="54" t="s">
        <v>270</v>
      </c>
      <c r="B265" s="55">
        <f>E259</f>
        <v>0.2</v>
      </c>
      <c r="C265" s="688"/>
      <c r="D265" s="688"/>
      <c r="E265" s="688"/>
      <c r="F265" s="688"/>
      <c r="G265" s="688"/>
      <c r="H265" s="688"/>
      <c r="I265" s="688"/>
      <c r="J265" s="688"/>
    </row>
    <row r="266" spans="1:10" ht="35.25" customHeight="1">
      <c r="A266" s="56" t="s">
        <v>280</v>
      </c>
      <c r="B266" s="57">
        <f>AVERAGE(B262:B265)</f>
        <v>0.45</v>
      </c>
      <c r="C266" s="688"/>
      <c r="D266" s="688"/>
      <c r="E266" s="688"/>
      <c r="F266" s="688"/>
      <c r="G266" s="688"/>
      <c r="H266" s="688"/>
      <c r="I266" s="688"/>
      <c r="J266" s="688"/>
    </row>
    <row r="267" spans="1:10" ht="19.5" customHeight="1">
      <c r="A267" s="688"/>
      <c r="B267" s="688"/>
      <c r="C267" s="688"/>
      <c r="D267" s="688"/>
      <c r="E267" s="688"/>
      <c r="F267" s="688"/>
      <c r="G267" s="688"/>
      <c r="H267" s="688"/>
      <c r="I267" s="688"/>
      <c r="J267" s="688"/>
    </row>
    <row r="268" spans="1:10" ht="19.5" customHeight="1">
      <c r="A268" s="689" t="s">
        <v>1447</v>
      </c>
      <c r="B268" s="689"/>
      <c r="C268" s="689"/>
      <c r="D268" s="689"/>
      <c r="E268" s="689"/>
      <c r="F268" s="689"/>
      <c r="G268" s="689"/>
      <c r="H268" s="689"/>
      <c r="I268" s="689"/>
      <c r="J268" s="689"/>
    </row>
    <row r="269" spans="1:10" ht="38.25" customHeight="1">
      <c r="A269" s="687" t="s">
        <v>1454</v>
      </c>
      <c r="B269" s="687"/>
      <c r="C269" s="687"/>
      <c r="D269" s="690" t="s">
        <v>294</v>
      </c>
      <c r="E269" s="690"/>
      <c r="F269" s="690"/>
      <c r="G269" s="690"/>
      <c r="H269" s="690"/>
      <c r="I269" s="690"/>
      <c r="J269" s="690"/>
    </row>
    <row r="270" spans="1:10" ht="16.5" customHeight="1">
      <c r="A270" s="58"/>
      <c r="B270" s="58"/>
      <c r="C270" s="58"/>
      <c r="D270" s="58"/>
      <c r="E270" s="58"/>
      <c r="F270" s="58"/>
      <c r="G270" s="58"/>
      <c r="H270" s="58"/>
      <c r="I270" s="58"/>
    </row>
    <row r="271" spans="1:10" ht="14.25" customHeight="1">
      <c r="A271" s="681" t="s">
        <v>1436</v>
      </c>
      <c r="B271" s="681"/>
      <c r="C271" s="681"/>
      <c r="D271" s="681"/>
      <c r="E271" s="681"/>
      <c r="F271" s="681"/>
      <c r="G271" s="681"/>
      <c r="H271" s="681"/>
      <c r="I271" s="681"/>
      <c r="J271" s="681"/>
    </row>
    <row r="272" spans="1:10" ht="17.25" customHeight="1">
      <c r="A272" s="681" t="s">
        <v>1435</v>
      </c>
      <c r="B272" s="681"/>
      <c r="C272" s="681"/>
      <c r="D272" s="681"/>
      <c r="E272" s="681"/>
      <c r="F272" s="681"/>
      <c r="G272" s="681"/>
      <c r="H272" s="681"/>
      <c r="I272" s="681"/>
      <c r="J272" s="681"/>
    </row>
    <row r="273" spans="1:11" ht="54.75" customHeight="1">
      <c r="A273" s="680" t="s">
        <v>1545</v>
      </c>
      <c r="B273" s="680"/>
      <c r="C273" s="680"/>
      <c r="D273" s="680"/>
      <c r="E273" s="680"/>
      <c r="F273" s="680"/>
      <c r="G273" s="680"/>
      <c r="H273" s="680"/>
      <c r="I273" s="680"/>
      <c r="J273" s="680"/>
    </row>
    <row r="274" spans="1:11" ht="23.4" customHeight="1">
      <c r="A274" s="681" t="s">
        <v>292</v>
      </c>
      <c r="B274" s="681"/>
      <c r="C274" s="681"/>
      <c r="D274" s="681"/>
      <c r="E274" s="681"/>
      <c r="F274" s="681"/>
      <c r="G274" s="681"/>
      <c r="H274" s="681"/>
      <c r="I274" s="681"/>
      <c r="J274" s="681"/>
    </row>
    <row r="275" spans="1:11" ht="106.5" customHeight="1">
      <c r="A275" s="680" t="s">
        <v>1547</v>
      </c>
      <c r="B275" s="680"/>
      <c r="C275" s="680"/>
      <c r="D275" s="680"/>
      <c r="E275" s="680"/>
      <c r="F275" s="680"/>
      <c r="G275" s="680"/>
      <c r="H275" s="680"/>
      <c r="I275" s="680"/>
      <c r="J275" s="680"/>
    </row>
    <row r="276" spans="1:11" ht="19.5" customHeight="1">
      <c r="A276" s="681" t="s">
        <v>293</v>
      </c>
      <c r="B276" s="681"/>
      <c r="C276" s="681"/>
      <c r="D276" s="681"/>
      <c r="E276" s="681"/>
      <c r="F276" s="681"/>
      <c r="G276" s="681"/>
      <c r="H276" s="681"/>
      <c r="I276" s="681"/>
      <c r="J276" s="681"/>
    </row>
    <row r="277" spans="1:11" ht="90" customHeight="1">
      <c r="A277" s="680" t="s">
        <v>1546</v>
      </c>
      <c r="B277" s="680"/>
      <c r="C277" s="680"/>
      <c r="D277" s="680"/>
      <c r="E277" s="680"/>
      <c r="F277" s="680"/>
      <c r="G277" s="680"/>
      <c r="H277" s="680"/>
      <c r="I277" s="680"/>
      <c r="J277" s="680"/>
    </row>
    <row r="278" spans="1:11" ht="20.25" customHeight="1">
      <c r="A278" s="681" t="s">
        <v>1456</v>
      </c>
      <c r="B278" s="681"/>
      <c r="C278" s="681"/>
      <c r="D278" s="681"/>
      <c r="E278" s="681"/>
      <c r="F278" s="681"/>
      <c r="G278" s="681"/>
      <c r="H278" s="681"/>
      <c r="I278" s="681"/>
      <c r="J278" s="681"/>
    </row>
    <row r="279" spans="1:11" ht="35.25" customHeight="1">
      <c r="A279" s="680" t="s">
        <v>1534</v>
      </c>
      <c r="B279" s="680"/>
      <c r="C279" s="680"/>
      <c r="D279" s="680"/>
      <c r="E279" s="680"/>
      <c r="F279" s="680"/>
      <c r="G279" s="680"/>
      <c r="H279" s="680"/>
      <c r="I279" s="680"/>
      <c r="J279" s="680"/>
    </row>
    <row r="280" spans="1:11" ht="24" customHeight="1">
      <c r="A280" s="681" t="s">
        <v>1457</v>
      </c>
      <c r="B280" s="681"/>
      <c r="C280" s="681"/>
      <c r="D280" s="681"/>
      <c r="E280" s="681"/>
      <c r="F280" s="681"/>
      <c r="G280" s="681"/>
      <c r="H280" s="681"/>
      <c r="I280" s="681"/>
      <c r="J280" s="681"/>
    </row>
    <row r="281" spans="1:11" ht="89.4" customHeight="1">
      <c r="A281" s="680" t="s">
        <v>1535</v>
      </c>
      <c r="B281" s="680"/>
      <c r="C281" s="680"/>
      <c r="D281" s="680"/>
      <c r="E281" s="680"/>
      <c r="F281" s="680"/>
      <c r="G281" s="680"/>
      <c r="H281" s="680"/>
      <c r="I281" s="680"/>
      <c r="J281" s="680"/>
    </row>
    <row r="282" spans="1:11" ht="21" customHeight="1">
      <c r="A282" s="679" t="s">
        <v>1448</v>
      </c>
      <c r="B282" s="679"/>
      <c r="C282" s="679"/>
      <c r="D282" s="679"/>
      <c r="E282" s="679"/>
      <c r="F282" s="679"/>
      <c r="G282" s="679"/>
      <c r="H282" s="679"/>
      <c r="I282" s="679"/>
      <c r="J282" s="679"/>
    </row>
    <row r="283" spans="1:11" ht="35.25" customHeight="1">
      <c r="A283" s="694" t="s">
        <v>1436</v>
      </c>
      <c r="B283" s="694"/>
      <c r="C283" s="694"/>
      <c r="D283" s="695" t="s">
        <v>295</v>
      </c>
      <c r="E283" s="695"/>
      <c r="F283" s="695"/>
      <c r="G283" s="695"/>
      <c r="H283" s="695"/>
      <c r="I283" s="695"/>
      <c r="J283" s="695"/>
    </row>
    <row r="284" spans="1:11" ht="12.9" customHeight="1">
      <c r="A284" s="696"/>
      <c r="B284" s="696"/>
      <c r="C284" s="696"/>
      <c r="D284" s="696"/>
      <c r="E284" s="696"/>
      <c r="F284" s="696"/>
      <c r="G284" s="696"/>
      <c r="H284" s="696"/>
      <c r="I284" s="696"/>
      <c r="J284" s="696"/>
    </row>
    <row r="285" spans="1:11" ht="12.9" customHeight="1">
      <c r="A285" s="679" t="s">
        <v>1449</v>
      </c>
      <c r="B285" s="679"/>
      <c r="C285" s="679"/>
      <c r="D285" s="679"/>
      <c r="E285" s="679"/>
      <c r="F285" s="679"/>
      <c r="G285" s="679"/>
      <c r="H285" s="679"/>
      <c r="I285" s="679"/>
      <c r="J285" s="679"/>
    </row>
    <row r="286" spans="1:11" ht="33.9" customHeight="1">
      <c r="A286" s="697" t="s">
        <v>1446</v>
      </c>
      <c r="B286" s="697"/>
      <c r="C286" s="697"/>
      <c r="D286" s="697"/>
      <c r="E286" s="697"/>
      <c r="F286" s="697"/>
      <c r="G286" s="697"/>
      <c r="H286" s="697"/>
      <c r="I286" s="697"/>
      <c r="J286" s="697"/>
    </row>
    <row r="287" spans="1:11" ht="26.4" customHeight="1">
      <c r="A287" s="659" t="s">
        <v>1461</v>
      </c>
      <c r="B287" s="659"/>
      <c r="C287" s="659"/>
      <c r="D287" s="695" t="s">
        <v>295</v>
      </c>
      <c r="E287" s="695"/>
      <c r="F287" s="695"/>
      <c r="G287" s="695"/>
      <c r="H287" s="695"/>
      <c r="I287" s="695"/>
      <c r="J287" s="695"/>
      <c r="K287" s="47" t="s">
        <v>1557</v>
      </c>
    </row>
    <row r="288" spans="1:11" ht="26.4" customHeight="1" thickBot="1">
      <c r="A288" s="643" t="s">
        <v>332</v>
      </c>
      <c r="B288" s="643"/>
      <c r="C288" s="643"/>
      <c r="D288" s="643"/>
      <c r="E288" s="643"/>
      <c r="F288" s="643"/>
      <c r="G288" s="643"/>
      <c r="H288" s="643"/>
      <c r="I288" s="643"/>
      <c r="J288" s="643"/>
    </row>
    <row r="289" spans="1:10" ht="13.8" thickBot="1">
      <c r="A289" s="640" t="s">
        <v>1516</v>
      </c>
      <c r="B289" s="641"/>
      <c r="C289" s="641"/>
      <c r="D289" s="641"/>
      <c r="E289" s="642"/>
      <c r="F289" s="640" t="s">
        <v>1505</v>
      </c>
      <c r="G289" s="641"/>
      <c r="H289" s="642"/>
      <c r="I289" s="640" t="s">
        <v>1504</v>
      </c>
      <c r="J289" s="641"/>
    </row>
    <row r="290" spans="1:10" ht="12.9" customHeight="1" thickBot="1">
      <c r="A290" s="20" t="s">
        <v>1513</v>
      </c>
      <c r="B290" s="660"/>
      <c r="C290" s="661"/>
      <c r="D290" s="661"/>
      <c r="E290" s="662"/>
      <c r="F290" s="650"/>
      <c r="G290" s="651"/>
      <c r="H290" s="652"/>
      <c r="I290" s="650" t="s">
        <v>1504</v>
      </c>
      <c r="J290" s="651"/>
    </row>
    <row r="291" spans="1:10" ht="12.9" customHeight="1" thickBot="1">
      <c r="A291" s="20" t="s">
        <v>1514</v>
      </c>
      <c r="B291" s="660"/>
      <c r="C291" s="661"/>
      <c r="D291" s="661"/>
      <c r="E291" s="662"/>
      <c r="F291" s="650"/>
      <c r="G291" s="651"/>
      <c r="H291" s="652"/>
      <c r="I291" s="650" t="s">
        <v>1504</v>
      </c>
      <c r="J291" s="651"/>
    </row>
    <row r="292" spans="1:10" ht="24" customHeight="1" thickBot="1">
      <c r="A292" s="20" t="s">
        <v>1515</v>
      </c>
      <c r="B292" s="650"/>
      <c r="C292" s="651"/>
      <c r="D292" s="651"/>
      <c r="E292" s="652"/>
      <c r="F292" s="650"/>
      <c r="G292" s="651"/>
      <c r="H292" s="652"/>
      <c r="I292" s="650" t="s">
        <v>1504</v>
      </c>
      <c r="J292" s="651"/>
    </row>
    <row r="293" spans="1:10">
      <c r="A293" s="29"/>
    </row>
    <row r="294" spans="1:10">
      <c r="A294" s="691" t="s">
        <v>1434</v>
      </c>
      <c r="B294" s="691"/>
      <c r="C294" s="691"/>
      <c r="D294" s="691"/>
      <c r="E294" s="691"/>
      <c r="F294" s="691"/>
      <c r="G294" s="691"/>
      <c r="H294" s="691"/>
      <c r="I294" s="691"/>
      <c r="J294" s="691"/>
    </row>
    <row r="295" spans="1:10">
      <c r="A295" s="40" t="s">
        <v>1450</v>
      </c>
      <c r="B295" s="40" t="s">
        <v>263</v>
      </c>
      <c r="C295" s="691" t="s">
        <v>1451</v>
      </c>
      <c r="D295" s="691"/>
      <c r="E295" s="691"/>
      <c r="F295" s="691"/>
      <c r="G295" s="691"/>
      <c r="H295" s="691"/>
      <c r="I295" s="691"/>
      <c r="J295" s="691"/>
    </row>
    <row r="296" spans="1:10" ht="12.75" customHeight="1">
      <c r="A296" s="32">
        <v>0</v>
      </c>
      <c r="B296" s="48" t="s">
        <v>1554</v>
      </c>
      <c r="C296" s="692" t="s">
        <v>1556</v>
      </c>
      <c r="D296" s="692"/>
      <c r="E296" s="692"/>
      <c r="F296" s="692"/>
      <c r="G296" s="692"/>
      <c r="H296" s="692"/>
      <c r="I296" s="692"/>
      <c r="J296" s="692"/>
    </row>
    <row r="297" spans="1:10" ht="12.75" customHeight="1">
      <c r="A297" s="33">
        <v>1</v>
      </c>
      <c r="B297" s="48" t="s">
        <v>1555</v>
      </c>
      <c r="C297" s="692" t="s">
        <v>1452</v>
      </c>
      <c r="D297" s="692"/>
      <c r="E297" s="692"/>
      <c r="F297" s="692"/>
      <c r="G297" s="692"/>
      <c r="H297" s="692"/>
      <c r="I297" s="692"/>
      <c r="J297" s="692"/>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desplegables'!$A$236:$A$239</xm:f>
          </x14:formula1>
          <xm:sqref>C16:C20</xm:sqref>
        </x14:dataValidation>
        <x14:dataValidation type="list" allowBlank="1" showInputMessage="1" showErrorMessage="1" xr:uid="{00000000-0002-0000-0400-000002000000}">
          <x14:formula1>
            <xm:f>'Listas desplegables'!$A$222:$A$224</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desplegables'!$A$182:$A$184</xm:f>
          </x14:formula1>
          <xm:sqref>D9:E9</xm:sqref>
        </x14:dataValidation>
        <x14:dataValidation type="list" allowBlank="1" showInputMessage="1" showErrorMessage="1" xr:uid="{00000000-0002-0000-0400-000005000000}">
          <x14:formula1>
            <xm:f>'Listas desplegables'!$A$169:$A$170</xm:f>
          </x14:formula1>
          <xm:sqref>E30:J30</xm:sqref>
        </x14:dataValidation>
        <x14:dataValidation type="list" allowBlank="1" showInputMessage="1" showErrorMessage="1" xr:uid="{00000000-0002-0000-0400-000006000000}">
          <x14:formula1>
            <xm:f>'Listas desplegables'!$A$151:$A$153</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desplegables'!$A$226:$A$228</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desplegables'!$A$246:$A$247</xm:f>
          </x14:formula1>
          <xm:sqref>B9</xm:sqref>
        </x14:dataValidation>
        <x14:dataValidation type="list" allowBlank="1" showInputMessage="1" showErrorMessage="1" xr:uid="{00000000-0002-0000-0400-00000B000000}">
          <x14:formula1>
            <xm:f>'Listas desplegables'!$B$175:$B$177</xm:f>
          </x14:formula1>
          <xm:sqref>D283 D269 D287</xm:sqref>
        </x14:dataValidation>
        <x14:dataValidation type="list" allowBlank="1" showInputMessage="1" showErrorMessage="1" xr:uid="{00000000-0002-0000-0400-00000C000000}">
          <x14:formula1>
            <xm:f>'Listas desplegables'!$A$189:$A$219</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9"/>
  <sheetViews>
    <sheetView topLeftCell="A112" zoomScale="83" zoomScaleNormal="83" workbookViewId="0">
      <selection activeCell="A124" sqref="A124"/>
    </sheetView>
  </sheetViews>
  <sheetFormatPr baseColWidth="10" defaultRowHeight="13.2"/>
  <cols>
    <col min="1" max="1" width="44.77734375" customWidth="1"/>
    <col min="2" max="2" width="25.6640625" customWidth="1"/>
    <col min="3" max="3" width="15.33203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5" thickBot="1">
      <c r="A56" s="2" t="s">
        <v>90</v>
      </c>
      <c r="B56" s="2" t="s">
        <v>100</v>
      </c>
      <c r="D56" s="1" t="s">
        <v>131</v>
      </c>
      <c r="G56" s="92" t="s">
        <v>1555</v>
      </c>
    </row>
    <row r="57" spans="1:7" ht="14.4">
      <c r="A57" s="6" t="s">
        <v>91</v>
      </c>
      <c r="B57" s="7" t="s">
        <v>92</v>
      </c>
      <c r="D57" s="4" t="s">
        <v>91</v>
      </c>
      <c r="G57" s="93" t="s">
        <v>1802</v>
      </c>
    </row>
    <row r="58" spans="1:7" ht="14.4">
      <c r="A58" s="8" t="s">
        <v>117</v>
      </c>
      <c r="B58" s="9" t="s">
        <v>118</v>
      </c>
      <c r="D58" s="4" t="s">
        <v>101</v>
      </c>
      <c r="G58" s="94" t="s">
        <v>316</v>
      </c>
    </row>
    <row r="59" spans="1:7">
      <c r="A59" s="8" t="s">
        <v>107</v>
      </c>
      <c r="B59" s="9" t="s">
        <v>108</v>
      </c>
      <c r="D59" s="4" t="s">
        <v>107</v>
      </c>
      <c r="G59" s="1" t="s">
        <v>1937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1851</v>
      </c>
    </row>
    <row r="66" spans="1:4">
      <c r="A66" s="4" t="s">
        <v>123</v>
      </c>
      <c r="B66" s="5" t="s">
        <v>125</v>
      </c>
      <c r="D66" s="1" t="s">
        <v>1849</v>
      </c>
    </row>
    <row r="67" spans="1:4">
      <c r="A67" s="4" t="s">
        <v>112</v>
      </c>
      <c r="B67" s="5" t="s">
        <v>113</v>
      </c>
      <c r="D67" s="1" t="s">
        <v>1850</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4">
      <c r="A127" s="59" t="s">
        <v>1586</v>
      </c>
      <c r="C127" s="59" t="s">
        <v>1576</v>
      </c>
    </row>
    <row r="128" spans="1:3" ht="14.4">
      <c r="A128" s="59" t="s">
        <v>1587</v>
      </c>
      <c r="C128" s="59" t="s">
        <v>133</v>
      </c>
    </row>
    <row r="129" spans="1:3" ht="14.4">
      <c r="A129" s="59" t="s">
        <v>1588</v>
      </c>
      <c r="C129" s="59" t="s">
        <v>1577</v>
      </c>
    </row>
    <row r="130" spans="1:3" ht="14.4">
      <c r="A130" s="59" t="s">
        <v>1589</v>
      </c>
      <c r="C130" s="59" t="s">
        <v>1578</v>
      </c>
    </row>
    <row r="131" spans="1:3" ht="14.4">
      <c r="A131" s="59" t="s">
        <v>1590</v>
      </c>
      <c r="C131" s="59" t="s">
        <v>1579</v>
      </c>
    </row>
    <row r="132" spans="1:3" ht="14.4">
      <c r="A132" s="59" t="s">
        <v>1591</v>
      </c>
      <c r="C132" s="59" t="s">
        <v>1580</v>
      </c>
    </row>
    <row r="133" spans="1:3" ht="14.4">
      <c r="A133" s="59" t="s">
        <v>1592</v>
      </c>
      <c r="C133" s="59" t="s">
        <v>1581</v>
      </c>
    </row>
    <row r="134" spans="1:3" ht="14.4">
      <c r="A134" s="59" t="s">
        <v>1593</v>
      </c>
      <c r="C134" s="59" t="s">
        <v>1582</v>
      </c>
    </row>
    <row r="135" spans="1:3" ht="14.4">
      <c r="A135" s="59" t="s">
        <v>1842</v>
      </c>
      <c r="C135" s="59" t="s">
        <v>1583</v>
      </c>
    </row>
    <row r="136" spans="1:3" ht="14.4">
      <c r="A136" s="59" t="s">
        <v>1974</v>
      </c>
      <c r="C136" s="59" t="s">
        <v>1584</v>
      </c>
    </row>
    <row r="137" spans="1:3" ht="14.4">
      <c r="A137" s="59" t="s">
        <v>135</v>
      </c>
      <c r="C137" s="59" t="s">
        <v>1585</v>
      </c>
    </row>
    <row r="138" spans="1:3" ht="14.4">
      <c r="A138" s="59" t="s">
        <v>1594</v>
      </c>
      <c r="C138" s="1" t="s">
        <v>1526</v>
      </c>
    </row>
    <row r="139" spans="1:3" ht="14.4">
      <c r="A139" s="59" t="s">
        <v>1595</v>
      </c>
    </row>
    <row r="140" spans="1:3" ht="14.4">
      <c r="A140" s="59" t="s">
        <v>1596</v>
      </c>
    </row>
    <row r="141" spans="1:3" ht="14.4">
      <c r="A141" s="59" t="s">
        <v>1597</v>
      </c>
    </row>
    <row r="142" spans="1:3" ht="14.4">
      <c r="A142" s="59" t="s">
        <v>1598</v>
      </c>
    </row>
    <row r="143" spans="1:3" ht="14.4">
      <c r="A143" s="59" t="s">
        <v>1975</v>
      </c>
    </row>
    <row r="144" spans="1:3" ht="14.4">
      <c r="A144" s="59"/>
    </row>
    <row r="145" spans="1:1" ht="14.4">
      <c r="A145" s="59"/>
    </row>
    <row r="146" spans="1:1">
      <c r="A146" s="1"/>
    </row>
    <row r="147" spans="1:1">
      <c r="A147" s="1" t="s">
        <v>136</v>
      </c>
    </row>
    <row r="148" spans="1:1">
      <c r="A148" s="1" t="s">
        <v>138</v>
      </c>
    </row>
    <row r="149" spans="1:1">
      <c r="A149" s="1" t="s">
        <v>137</v>
      </c>
    </row>
    <row r="151" spans="1:1">
      <c r="A151" s="1" t="s">
        <v>10</v>
      </c>
    </row>
    <row r="152" spans="1:1">
      <c r="A152" s="1" t="s">
        <v>140</v>
      </c>
    </row>
    <row r="153" spans="1:1">
      <c r="A153" s="1" t="s">
        <v>141</v>
      </c>
    </row>
    <row r="156" spans="1:1">
      <c r="A156" s="1" t="s">
        <v>282</v>
      </c>
    </row>
    <row r="157" spans="1:1">
      <c r="A157" s="1" t="s">
        <v>17</v>
      </c>
    </row>
    <row r="159" spans="1:1">
      <c r="A159" s="12">
        <v>0</v>
      </c>
    </row>
    <row r="160" spans="1:1">
      <c r="A160" s="12">
        <v>0.2</v>
      </c>
    </row>
    <row r="161" spans="1:2">
      <c r="A161" s="12">
        <v>0.3</v>
      </c>
    </row>
    <row r="162" spans="1:2">
      <c r="A162" s="12">
        <v>0.4</v>
      </c>
    </row>
    <row r="163" spans="1:2">
      <c r="A163" s="12">
        <v>0.5</v>
      </c>
    </row>
    <row r="164" spans="1:2">
      <c r="A164" s="12">
        <v>0.6</v>
      </c>
    </row>
    <row r="165" spans="1:2">
      <c r="A165" s="12">
        <v>0.7</v>
      </c>
    </row>
    <row r="166" spans="1:2">
      <c r="A166" s="12">
        <v>0.8</v>
      </c>
    </row>
    <row r="167" spans="1:2">
      <c r="A167" s="12">
        <v>0.9</v>
      </c>
    </row>
    <row r="169" spans="1:2">
      <c r="A169" t="s">
        <v>284</v>
      </c>
    </row>
    <row r="170" spans="1:2">
      <c r="A170" t="s">
        <v>285</v>
      </c>
    </row>
    <row r="174" spans="1:2">
      <c r="A174" t="s">
        <v>1599</v>
      </c>
      <c r="B174" t="s">
        <v>1615</v>
      </c>
    </row>
    <row r="175" spans="1:2">
      <c r="A175" t="s">
        <v>282</v>
      </c>
      <c r="B175" s="1" t="s">
        <v>1573</v>
      </c>
    </row>
    <row r="176" spans="1:2">
      <c r="A176" t="s">
        <v>17</v>
      </c>
      <c r="B176" t="s">
        <v>1614</v>
      </c>
    </row>
    <row r="177" spans="1:2">
      <c r="B177" s="1" t="s">
        <v>1613</v>
      </c>
    </row>
    <row r="178" spans="1:2">
      <c r="B178" s="1"/>
    </row>
    <row r="179" spans="1:2">
      <c r="A179" s="1"/>
    </row>
    <row r="181" spans="1:2">
      <c r="A181" t="s">
        <v>318</v>
      </c>
    </row>
    <row r="182" spans="1:2">
      <c r="A182" t="s">
        <v>317</v>
      </c>
    </row>
    <row r="183" spans="1:2">
      <c r="A183" t="s">
        <v>319</v>
      </c>
    </row>
    <row r="184" spans="1:2">
      <c r="A184" t="s">
        <v>320</v>
      </c>
    </row>
    <row r="186" spans="1:2">
      <c r="A186" s="1" t="s">
        <v>1599</v>
      </c>
    </row>
    <row r="187" spans="1:2">
      <c r="A187" s="1" t="s">
        <v>1607</v>
      </c>
    </row>
    <row r="188" spans="1:2">
      <c r="A188" s="2" t="s">
        <v>322</v>
      </c>
    </row>
    <row r="189" spans="1:2" ht="14.4" thickBot="1">
      <c r="A189" s="34" t="s">
        <v>1483</v>
      </c>
    </row>
    <row r="190" spans="1:2" ht="14.4" thickBot="1">
      <c r="A190" s="34" t="s">
        <v>1490</v>
      </c>
    </row>
    <row r="191" spans="1:2" ht="14.4" thickBot="1">
      <c r="A191" s="34" t="s">
        <v>1494</v>
      </c>
    </row>
    <row r="192" spans="1:2" ht="14.4" thickBot="1">
      <c r="A192" s="34" t="s">
        <v>1491</v>
      </c>
    </row>
    <row r="193" spans="1:1">
      <c r="A193" s="1" t="s">
        <v>1475</v>
      </c>
    </row>
    <row r="194" spans="1:1" ht="14.4" thickBot="1">
      <c r="A194" s="34" t="s">
        <v>38</v>
      </c>
    </row>
    <row r="195" spans="1:1" ht="14.4" thickBot="1">
      <c r="A195" s="34" t="s">
        <v>1482</v>
      </c>
    </row>
    <row r="196" spans="1:1" ht="14.4" thickBot="1">
      <c r="A196" s="34" t="s">
        <v>1498</v>
      </c>
    </row>
    <row r="197" spans="1:1" ht="14.4" thickBot="1">
      <c r="A197" s="34" t="s">
        <v>49</v>
      </c>
    </row>
    <row r="198" spans="1:1" ht="14.4" thickBot="1">
      <c r="A198" s="34" t="s">
        <v>1478</v>
      </c>
    </row>
    <row r="199" spans="1:1" ht="14.4" thickBot="1">
      <c r="A199" s="34" t="s">
        <v>323</v>
      </c>
    </row>
    <row r="200" spans="1:1" ht="14.4" thickBot="1">
      <c r="A200" s="34" t="s">
        <v>1500</v>
      </c>
    </row>
    <row r="201" spans="1:1" ht="14.4" thickBot="1">
      <c r="A201" s="34" t="s">
        <v>1481</v>
      </c>
    </row>
    <row r="202" spans="1:1" ht="14.4" thickBot="1">
      <c r="A202" s="34" t="s">
        <v>1496</v>
      </c>
    </row>
    <row r="203" spans="1:1" ht="14.4" thickBot="1">
      <c r="A203" s="34" t="s">
        <v>54</v>
      </c>
    </row>
    <row r="204" spans="1:1" ht="14.4" thickBot="1">
      <c r="A204" s="34" t="s">
        <v>1497</v>
      </c>
    </row>
    <row r="205" spans="1:1" ht="14.4" thickBot="1">
      <c r="A205" s="34" t="s">
        <v>1493</v>
      </c>
    </row>
    <row r="206" spans="1:1" ht="14.4" thickBot="1">
      <c r="A206" s="34" t="s">
        <v>1499</v>
      </c>
    </row>
    <row r="207" spans="1:1" ht="14.4" thickBot="1">
      <c r="A207" s="34" t="s">
        <v>1480</v>
      </c>
    </row>
    <row r="208" spans="1:1" ht="14.4" thickBot="1">
      <c r="A208" s="34" t="s">
        <v>1485</v>
      </c>
    </row>
    <row r="209" spans="1:1" ht="14.4" thickBot="1">
      <c r="A209" s="34" t="s">
        <v>1487</v>
      </c>
    </row>
    <row r="210" spans="1:1" ht="14.4" thickBot="1">
      <c r="A210" s="34" t="s">
        <v>1477</v>
      </c>
    </row>
    <row r="211" spans="1:1" ht="14.4" thickBot="1">
      <c r="A211" s="34" t="s">
        <v>1476</v>
      </c>
    </row>
    <row r="212" spans="1:1" ht="14.4" thickBot="1">
      <c r="A212" s="34" t="s">
        <v>1488</v>
      </c>
    </row>
    <row r="213" spans="1:1" ht="14.4" thickBot="1">
      <c r="A213" s="34" t="s">
        <v>1489</v>
      </c>
    </row>
    <row r="214" spans="1:1" ht="14.4" thickBot="1">
      <c r="A214" s="34" t="s">
        <v>1479</v>
      </c>
    </row>
    <row r="215" spans="1:1" ht="14.4" thickBot="1">
      <c r="A215" s="34" t="s">
        <v>1484</v>
      </c>
    </row>
    <row r="216" spans="1:1" ht="14.4" thickBot="1">
      <c r="A216" s="34" t="s">
        <v>1486</v>
      </c>
    </row>
    <row r="217" spans="1:1" ht="14.4" thickBot="1">
      <c r="A217" s="34" t="s">
        <v>1492</v>
      </c>
    </row>
    <row r="218" spans="1:1" ht="14.4" thickBot="1">
      <c r="A218" s="34" t="s">
        <v>19</v>
      </c>
    </row>
    <row r="219" spans="1:1" ht="14.4" thickBot="1">
      <c r="A219" s="34" t="s">
        <v>1495</v>
      </c>
    </row>
    <row r="220" spans="1:1" ht="15.9" customHeight="1">
      <c r="A220" s="1" t="s">
        <v>316</v>
      </c>
    </row>
    <row r="222" spans="1:1">
      <c r="A222" s="1" t="s">
        <v>1562</v>
      </c>
    </row>
    <row r="223" spans="1:1">
      <c r="A223" s="1" t="s">
        <v>1563</v>
      </c>
    </row>
    <row r="224" spans="1:1">
      <c r="A224" s="1" t="s">
        <v>1564</v>
      </c>
    </row>
    <row r="226" spans="1:1">
      <c r="A226" s="1" t="s">
        <v>325</v>
      </c>
    </row>
    <row r="227" spans="1:1">
      <c r="A227" s="1" t="s">
        <v>324</v>
      </c>
    </row>
    <row r="228" spans="1:1">
      <c r="A228" s="1" t="s">
        <v>1506</v>
      </c>
    </row>
    <row r="229" spans="1:1">
      <c r="A229" s="1" t="s">
        <v>1455</v>
      </c>
    </row>
    <row r="230" spans="1:1">
      <c r="A230" s="1" t="s">
        <v>1509</v>
      </c>
    </row>
    <row r="231" spans="1:1">
      <c r="A231" s="1" t="s">
        <v>1501</v>
      </c>
    </row>
    <row r="232" spans="1:1">
      <c r="A232" s="1" t="s">
        <v>1502</v>
      </c>
    </row>
    <row r="233" spans="1:1">
      <c r="A233" s="1" t="s">
        <v>1503</v>
      </c>
    </row>
    <row r="235" spans="1:1">
      <c r="A235" s="1" t="s">
        <v>326</v>
      </c>
    </row>
    <row r="236" spans="1:1">
      <c r="A236" s="1" t="s">
        <v>327</v>
      </c>
    </row>
    <row r="237" spans="1:1">
      <c r="A237" s="1" t="s">
        <v>328</v>
      </c>
    </row>
    <row r="238" spans="1:1">
      <c r="A238" s="1" t="s">
        <v>329</v>
      </c>
    </row>
    <row r="239" spans="1:1">
      <c r="A239" s="1" t="s">
        <v>330</v>
      </c>
    </row>
    <row r="242" spans="1:1">
      <c r="A242" s="1" t="s">
        <v>10</v>
      </c>
    </row>
    <row r="243" spans="1:1">
      <c r="A243" s="1" t="s">
        <v>1460</v>
      </c>
    </row>
    <row r="244" spans="1:1">
      <c r="A244" s="1" t="s">
        <v>141</v>
      </c>
    </row>
    <row r="245" spans="1:1">
      <c r="A245">
        <v>0</v>
      </c>
    </row>
    <row r="246" spans="1:1">
      <c r="A246" s="1">
        <v>1</v>
      </c>
    </row>
    <row r="247" spans="1:1">
      <c r="A247" s="1">
        <v>2</v>
      </c>
    </row>
    <row r="248" spans="1:1">
      <c r="A248" s="1">
        <v>3</v>
      </c>
    </row>
    <row r="249" spans="1:1">
      <c r="A249" s="1">
        <v>4</v>
      </c>
    </row>
    <row r="250" spans="1:1">
      <c r="A250">
        <v>5</v>
      </c>
    </row>
    <row r="251" spans="1:1">
      <c r="A251">
        <v>6</v>
      </c>
    </row>
    <row r="252" spans="1:1" ht="13.8">
      <c r="A252" s="46" t="s">
        <v>1463</v>
      </c>
    </row>
    <row r="253" spans="1:1" ht="13.8">
      <c r="A253" s="46" t="s">
        <v>1464</v>
      </c>
    </row>
    <row r="254" spans="1:1" ht="13.8">
      <c r="A254" s="46" t="s">
        <v>1465</v>
      </c>
    </row>
    <row r="255" spans="1:1" ht="13.8">
      <c r="A255" s="46" t="s">
        <v>1466</v>
      </c>
    </row>
    <row r="256" spans="1:1" ht="13.8">
      <c r="A256" s="46" t="s">
        <v>1470</v>
      </c>
    </row>
    <row r="257" spans="1:1" ht="13.8">
      <c r="A257" s="46" t="s">
        <v>1600</v>
      </c>
    </row>
    <row r="258" spans="1:1" ht="13.8">
      <c r="A258" s="46" t="s">
        <v>1601</v>
      </c>
    </row>
    <row r="259" spans="1:1" ht="13.8">
      <c r="A259" s="46" t="s">
        <v>1574</v>
      </c>
    </row>
    <row r="261" spans="1:1">
      <c r="A261" s="1"/>
    </row>
    <row r="263" spans="1:1">
      <c r="A263" s="1" t="s">
        <v>1558</v>
      </c>
    </row>
    <row r="264" spans="1:1" ht="13.8">
      <c r="A264" s="46" t="s">
        <v>1463</v>
      </c>
    </row>
    <row r="265" spans="1:1" ht="13.8">
      <c r="A265" s="46" t="s">
        <v>1464</v>
      </c>
    </row>
    <row r="266" spans="1:1" ht="13.8">
      <c r="A266" s="46" t="s">
        <v>1465</v>
      </c>
    </row>
    <row r="267" spans="1:1" ht="13.8">
      <c r="A267" s="46" t="s">
        <v>1466</v>
      </c>
    </row>
    <row r="268" spans="1:1" ht="13.8">
      <c r="A268" s="45" t="s">
        <v>1467</v>
      </c>
    </row>
    <row r="269" spans="1:1" ht="13.8">
      <c r="A269" s="45" t="s">
        <v>1468</v>
      </c>
    </row>
    <row r="270" spans="1:1" ht="13.8">
      <c r="A270" s="45" t="s">
        <v>1469</v>
      </c>
    </row>
    <row r="271" spans="1:1" ht="13.8">
      <c r="A271" s="46" t="s">
        <v>1470</v>
      </c>
    </row>
    <row r="272" spans="1:1" ht="13.8">
      <c r="A272" s="45" t="s">
        <v>1471</v>
      </c>
    </row>
    <row r="273" spans="1:1" ht="13.8">
      <c r="A273" s="45" t="s">
        <v>1472</v>
      </c>
    </row>
    <row r="274" spans="1:1" ht="13.8">
      <c r="A274" s="45" t="s">
        <v>1473</v>
      </c>
    </row>
    <row r="275" spans="1:1">
      <c r="A275" s="1" t="s">
        <v>1600</v>
      </c>
    </row>
    <row r="276" spans="1:1">
      <c r="A276" s="1" t="s">
        <v>1601</v>
      </c>
    </row>
    <row r="277" spans="1:1">
      <c r="A277" s="1" t="s">
        <v>1574</v>
      </c>
    </row>
    <row r="278" spans="1:1">
      <c r="A278" t="s">
        <v>284</v>
      </c>
    </row>
    <row r="279" spans="1:1">
      <c r="A279" t="s">
        <v>285</v>
      </c>
    </row>
  </sheetData>
  <autoFilter ref="A1:C52" xr:uid="{00000000-0009-0000-0000-000005000000}">
    <filterColumn colId="2">
      <filters>
        <filter val="VERDADERO"/>
      </filters>
    </filterColumn>
  </autoFilter>
  <sortState xmlns:xlrd2="http://schemas.microsoft.com/office/spreadsheetml/2017/richdata2" ref="A190:A219">
    <sortCondition ref="A189"/>
  </sortState>
  <conditionalFormatting sqref="A151">
    <cfRule type="containsText" dxfId="4" priority="6" operator="containsText" text="Cumple">
      <formula>NOT(ISERROR(SEARCH("Cumple",A151)))</formula>
    </cfRule>
  </conditionalFormatting>
  <conditionalFormatting sqref="A152">
    <cfRule type="containsText" dxfId="3" priority="5" operator="containsText" text="No Cumple">
      <formula>NOT(ISERROR(SEARCH("No Cumple",A152)))</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5" zoomScaleNormal="100" workbookViewId="0">
      <selection activeCell="G6" sqref="G6"/>
    </sheetView>
  </sheetViews>
  <sheetFormatPr baseColWidth="10" defaultRowHeight="13.2"/>
  <cols>
    <col min="2" max="2" width="8.77734375" customWidth="1"/>
    <col min="3" max="3" width="33.109375" customWidth="1"/>
    <col min="4" max="4" width="37.109375" customWidth="1"/>
    <col min="5" max="8" width="33.109375" customWidth="1"/>
    <col min="9" max="9" width="43.6640625" customWidth="1"/>
  </cols>
  <sheetData>
    <row r="2" spans="1:9" ht="13.8" thickBot="1"/>
    <row r="3" spans="1:9" ht="13.8" thickBot="1">
      <c r="B3" s="706" t="s">
        <v>1705</v>
      </c>
      <c r="C3" s="707"/>
      <c r="D3" s="72" t="s">
        <v>263</v>
      </c>
      <c r="E3" s="72" t="s">
        <v>1747</v>
      </c>
      <c r="F3" s="81" t="s">
        <v>1761</v>
      </c>
      <c r="G3" s="72" t="s">
        <v>1706</v>
      </c>
      <c r="H3" s="72" t="s">
        <v>1746</v>
      </c>
      <c r="I3" s="81" t="s">
        <v>1768</v>
      </c>
    </row>
    <row r="4" spans="1:9" ht="204.6" customHeight="1" thickBot="1">
      <c r="B4" s="73" t="s">
        <v>1707</v>
      </c>
      <c r="C4" s="74" t="s">
        <v>1708</v>
      </c>
      <c r="D4" s="698" t="s">
        <v>1709</v>
      </c>
      <c r="E4" s="77" t="s">
        <v>325</v>
      </c>
      <c r="F4" s="82" t="s">
        <v>1765</v>
      </c>
      <c r="G4" s="77" t="s">
        <v>325</v>
      </c>
      <c r="H4" s="77" t="s">
        <v>325</v>
      </c>
      <c r="I4" s="77" t="s">
        <v>1777</v>
      </c>
    </row>
    <row r="5" spans="1:9" ht="148.65" customHeight="1" thickBot="1">
      <c r="B5" s="73" t="s">
        <v>1710</v>
      </c>
      <c r="C5" s="74" t="s">
        <v>287</v>
      </c>
      <c r="D5" s="699"/>
      <c r="E5" s="76" t="s">
        <v>325</v>
      </c>
      <c r="F5" s="82" t="s">
        <v>1764</v>
      </c>
      <c r="G5" s="76" t="s">
        <v>325</v>
      </c>
      <c r="H5" s="76" t="s">
        <v>325</v>
      </c>
      <c r="I5" s="77" t="s">
        <v>1777</v>
      </c>
    </row>
    <row r="6" spans="1:9" ht="172.35" customHeight="1" thickBot="1">
      <c r="B6" s="73" t="s">
        <v>1711</v>
      </c>
      <c r="C6" s="74" t="s">
        <v>1712</v>
      </c>
      <c r="D6" s="74" t="s">
        <v>1713</v>
      </c>
      <c r="E6" s="78" t="s">
        <v>1774</v>
      </c>
      <c r="F6" s="82" t="s">
        <v>1766</v>
      </c>
      <c r="G6" s="78" t="s">
        <v>325</v>
      </c>
      <c r="H6" s="79" t="s">
        <v>325</v>
      </c>
      <c r="I6" s="77" t="s">
        <v>1777</v>
      </c>
    </row>
    <row r="7" spans="1:9" ht="79.8"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35" customHeight="1" thickBot="1">
      <c r="B9" s="73" t="s">
        <v>1721</v>
      </c>
      <c r="C9" s="74" t="s">
        <v>1722</v>
      </c>
      <c r="D9" s="74" t="s">
        <v>1723</v>
      </c>
      <c r="E9" s="74" t="s">
        <v>1779</v>
      </c>
      <c r="F9" s="83" t="s">
        <v>1780</v>
      </c>
      <c r="G9" s="74" t="s">
        <v>1773</v>
      </c>
      <c r="H9" s="74" t="s">
        <v>1724</v>
      </c>
      <c r="I9" s="77" t="s">
        <v>1784</v>
      </c>
    </row>
    <row r="10" spans="1:9" ht="158.4" customHeight="1" thickBot="1">
      <c r="B10" s="73" t="s">
        <v>1725</v>
      </c>
      <c r="C10" s="74" t="s">
        <v>1726</v>
      </c>
      <c r="D10" s="74" t="s">
        <v>1727</v>
      </c>
      <c r="E10" s="74" t="s">
        <v>1772</v>
      </c>
      <c r="F10" s="82" t="s">
        <v>1767</v>
      </c>
      <c r="G10" s="74" t="s">
        <v>1728</v>
      </c>
      <c r="H10" s="74" t="s">
        <v>1750</v>
      </c>
      <c r="I10" s="77" t="s">
        <v>1781</v>
      </c>
    </row>
    <row r="11" spans="1:9" ht="66.599999999999994" thickBot="1">
      <c r="B11" s="73" t="s">
        <v>1729</v>
      </c>
      <c r="C11" s="74" t="s">
        <v>1730</v>
      </c>
      <c r="D11" s="74" t="s">
        <v>1731</v>
      </c>
      <c r="E11" s="74" t="s">
        <v>1775</v>
      </c>
      <c r="F11" s="90" t="s">
        <v>1554</v>
      </c>
      <c r="G11" s="74" t="s">
        <v>1732</v>
      </c>
      <c r="H11" s="74" t="s">
        <v>1732</v>
      </c>
      <c r="I11" s="86" t="s">
        <v>1554</v>
      </c>
    </row>
    <row r="12" spans="1:9" ht="66.599999999999994" thickBot="1">
      <c r="B12" s="700" t="s">
        <v>1733</v>
      </c>
      <c r="C12" s="703" t="s">
        <v>134</v>
      </c>
      <c r="D12" s="74" t="s">
        <v>1734</v>
      </c>
      <c r="E12" s="74" t="s">
        <v>1775</v>
      </c>
      <c r="F12" s="90" t="s">
        <v>1554</v>
      </c>
      <c r="G12" s="74" t="s">
        <v>1732</v>
      </c>
      <c r="H12" s="74" t="s">
        <v>1732</v>
      </c>
      <c r="I12" s="86" t="s">
        <v>1554</v>
      </c>
    </row>
    <row r="13" spans="1:9" ht="66.599999999999994" thickBot="1">
      <c r="B13" s="701"/>
      <c r="C13" s="704"/>
      <c r="D13" s="74" t="s">
        <v>1735</v>
      </c>
      <c r="E13" s="74" t="s">
        <v>1775</v>
      </c>
      <c r="F13" s="90" t="s">
        <v>1554</v>
      </c>
      <c r="G13" s="74" t="s">
        <v>1736</v>
      </c>
      <c r="H13" s="74" t="s">
        <v>1736</v>
      </c>
      <c r="I13" s="86" t="s">
        <v>1554</v>
      </c>
    </row>
    <row r="14" spans="1:9" ht="66.599999999999994" thickBot="1">
      <c r="B14" s="701"/>
      <c r="C14" s="704"/>
      <c r="D14" s="74" t="s">
        <v>1737</v>
      </c>
      <c r="E14" s="74" t="s">
        <v>1775</v>
      </c>
      <c r="F14" s="90" t="s">
        <v>1554</v>
      </c>
      <c r="G14" s="74" t="s">
        <v>1738</v>
      </c>
      <c r="H14" s="74" t="s">
        <v>1738</v>
      </c>
      <c r="I14" s="86" t="s">
        <v>1554</v>
      </c>
    </row>
    <row r="15" spans="1:9" ht="64.349999999999994" customHeight="1" thickBot="1">
      <c r="B15" s="702"/>
      <c r="C15" s="705"/>
      <c r="D15" s="80" t="s">
        <v>1749</v>
      </c>
      <c r="E15" s="80" t="s">
        <v>1776</v>
      </c>
      <c r="F15" s="90" t="s">
        <v>1554</v>
      </c>
      <c r="G15" s="80" t="s">
        <v>1751</v>
      </c>
      <c r="H15" s="80" t="s">
        <v>1751</v>
      </c>
      <c r="I15" s="86" t="s">
        <v>1554</v>
      </c>
    </row>
    <row r="16" spans="1:9" ht="79.8" thickBot="1">
      <c r="B16" s="73" t="s">
        <v>1739</v>
      </c>
      <c r="C16" s="75" t="s">
        <v>135</v>
      </c>
      <c r="D16" s="74" t="s">
        <v>1740</v>
      </c>
      <c r="E16" s="74" t="s">
        <v>1772</v>
      </c>
      <c r="F16" s="90" t="s">
        <v>1554</v>
      </c>
      <c r="G16" s="74" t="s">
        <v>1754</v>
      </c>
      <c r="H16" s="74" t="s">
        <v>1736</v>
      </c>
      <c r="I16" s="86" t="s">
        <v>1554</v>
      </c>
    </row>
    <row r="17" spans="2:9" ht="94.35" customHeight="1" thickBot="1">
      <c r="B17" s="73" t="s">
        <v>1741</v>
      </c>
      <c r="C17" s="75" t="s">
        <v>1752</v>
      </c>
      <c r="D17" s="74" t="s">
        <v>1756</v>
      </c>
      <c r="E17" s="74" t="s">
        <v>1772</v>
      </c>
      <c r="F17" s="90" t="s">
        <v>1554</v>
      </c>
      <c r="G17" s="74" t="s">
        <v>1755</v>
      </c>
      <c r="H17" s="74" t="s">
        <v>1736</v>
      </c>
      <c r="I17" s="86" t="s">
        <v>1554</v>
      </c>
    </row>
    <row r="18" spans="2:9" ht="93" thickBot="1">
      <c r="B18" s="73" t="s">
        <v>1744</v>
      </c>
      <c r="C18" s="75" t="s">
        <v>1742</v>
      </c>
      <c r="D18" s="74" t="s">
        <v>1757</v>
      </c>
      <c r="E18" s="74" t="s">
        <v>1758</v>
      </c>
      <c r="F18" s="90" t="s">
        <v>1554</v>
      </c>
      <c r="G18" s="74" t="s">
        <v>1736</v>
      </c>
      <c r="H18" s="74" t="s">
        <v>1736</v>
      </c>
      <c r="I18" s="86" t="s">
        <v>1554</v>
      </c>
    </row>
    <row r="19" spans="2:9" ht="53.4" thickBot="1">
      <c r="B19" s="73" t="s">
        <v>1753</v>
      </c>
      <c r="C19" s="75" t="s">
        <v>1745</v>
      </c>
      <c r="D19" s="74" t="s">
        <v>1743</v>
      </c>
      <c r="E19" s="74" t="s">
        <v>1758</v>
      </c>
      <c r="F19" s="90" t="s">
        <v>1554</v>
      </c>
      <c r="G19" s="74" t="s">
        <v>1736</v>
      </c>
      <c r="H19" s="74" t="s">
        <v>1736</v>
      </c>
      <c r="I19" s="86" t="s">
        <v>1554</v>
      </c>
    </row>
    <row r="20" spans="2:9" ht="53.4" thickBot="1">
      <c r="B20" s="73" t="s">
        <v>1759</v>
      </c>
      <c r="C20" s="87" t="s">
        <v>1785</v>
      </c>
      <c r="D20" s="88" t="s">
        <v>1788</v>
      </c>
      <c r="E20" s="88" t="s">
        <v>1786</v>
      </c>
      <c r="F20" s="89" t="s">
        <v>1795</v>
      </c>
      <c r="G20" s="88" t="s">
        <v>1786</v>
      </c>
      <c r="H20" s="88" t="s">
        <v>1786</v>
      </c>
      <c r="I20" s="89" t="s">
        <v>1791</v>
      </c>
    </row>
    <row r="21" spans="2:9" ht="40.200000000000003" thickBot="1">
      <c r="B21" s="73" t="s">
        <v>1760</v>
      </c>
      <c r="C21" s="87" t="s">
        <v>1787</v>
      </c>
      <c r="D21" s="88" t="s">
        <v>1789</v>
      </c>
      <c r="E21" s="88" t="s">
        <v>1790</v>
      </c>
      <c r="F21" s="89" t="s">
        <v>1791</v>
      </c>
      <c r="G21" s="88" t="s">
        <v>1790</v>
      </c>
      <c r="H21" s="88" t="s">
        <v>1790</v>
      </c>
      <c r="I21" s="89" t="s">
        <v>1791</v>
      </c>
    </row>
    <row r="22" spans="2:9" ht="40.200000000000003" thickBot="1">
      <c r="B22" s="73" t="s">
        <v>1741</v>
      </c>
      <c r="C22" s="87" t="s">
        <v>1792</v>
      </c>
      <c r="D22" s="88" t="s">
        <v>1793</v>
      </c>
      <c r="E22" s="88" t="s">
        <v>1794</v>
      </c>
      <c r="F22" s="89" t="s">
        <v>1791</v>
      </c>
      <c r="G22" s="88" t="s">
        <v>1794</v>
      </c>
      <c r="H22" s="88" t="s">
        <v>1794</v>
      </c>
      <c r="I22" s="89" t="s">
        <v>1791</v>
      </c>
    </row>
    <row r="23" spans="2:9" ht="13.8" thickBot="1">
      <c r="B23" s="73"/>
      <c r="C23" s="75"/>
      <c r="D23" s="74"/>
      <c r="E23" s="74"/>
      <c r="F23" s="83"/>
      <c r="G23" s="74"/>
      <c r="H23" s="74"/>
      <c r="I23" s="77"/>
    </row>
    <row r="27" spans="2:9" ht="184.8">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109375" defaultRowHeight="13.2"/>
  <cols>
    <col min="1" max="1" width="13.77734375" customWidth="1"/>
    <col min="2" max="2" width="22.33203125" customWidth="1"/>
    <col min="3" max="3" width="18.109375" customWidth="1"/>
    <col min="4" max="4" width="13.77734375" customWidth="1"/>
  </cols>
  <sheetData>
    <row r="1" spans="1:6" ht="13.8"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2"/>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F4.1 Concepto Ajuste_Aprobados</vt:lpstr>
      <vt:lpstr>F4.2. Guia identif tram.</vt:lpstr>
      <vt:lpstr>Marco normativo relacionado</vt:lpstr>
      <vt:lpstr>FORMATO</vt:lpstr>
      <vt:lpstr>CTUS+CV</vt:lpstr>
      <vt:lpstr>Listas desplegables</vt:lpstr>
      <vt:lpstr>Fuentes requieren CTUS</vt:lpstr>
      <vt:lpstr>Lista de mpios</vt:lpstr>
      <vt:lpstr>Hoja1</vt:lpstr>
      <vt:lpstr>'F4.1 Concepto Ajuste_Aprobados'!Área_de_impresión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JOSE LEANDRO PESTANA CHAVERRA</cp:lastModifiedBy>
  <cp:lastPrinted>2021-07-21T18:06:58Z</cp:lastPrinted>
  <dcterms:created xsi:type="dcterms:W3CDTF">2021-01-16T01:16:30Z</dcterms:created>
  <dcterms:modified xsi:type="dcterms:W3CDTF">2023-04-27T21:07:48Z</dcterms:modified>
</cp:coreProperties>
</file>